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00" yWindow="-15" windowWidth="9645" windowHeight="11955" activeTab="4"/>
  </bookViews>
  <sheets>
    <sheet name="Eredménykim." sheetId="6" r:id="rId1"/>
    <sheet name="Mérleg" sheetId="7" r:id="rId2"/>
    <sheet name="CF_hun" sheetId="8" r:id="rId3"/>
    <sheet name="Szegmensek" sheetId="9" r:id="rId4"/>
    <sheet name="KPI-k" sheetId="10" r:id="rId5"/>
  </sheets>
  <definedNames>
    <definedName name="_xlnm.Print_Area" localSheetId="2">CF_hun!$A$1:$L$51</definedName>
    <definedName name="_xlnm.Print_Area" localSheetId="0">Eredménykim.!$A$1:$E$69</definedName>
    <definedName name="_xlnm.Print_Area" localSheetId="4">'KPI-k'!$A$1:$F$147</definedName>
    <definedName name="_xlnm.Print_Area" localSheetId="1">Mérleg!$A$1:$L$71</definedName>
    <definedName name="_xlnm.Print_Area" localSheetId="3">Szegmensek!$A$1:$L$72</definedName>
  </definedNames>
  <calcPr calcId="125725"/>
</workbook>
</file>

<file path=xl/calcChain.xml><?xml version="1.0" encoding="utf-8"?>
<calcChain xmlns="http://schemas.openxmlformats.org/spreadsheetml/2006/main">
  <c r="H69" i="6"/>
  <c r="G69"/>
  <c r="F69"/>
  <c r="E69"/>
  <c r="D69"/>
  <c r="L51" i="8"/>
  <c r="L41"/>
  <c r="L33"/>
  <c r="L21"/>
  <c r="L45" s="1"/>
  <c r="L70" i="7"/>
  <c r="L64"/>
  <c r="L66" s="1"/>
  <c r="L52"/>
  <c r="L42"/>
  <c r="L27"/>
  <c r="L17"/>
  <c r="L29" l="1"/>
  <c r="L54"/>
  <c r="L71"/>
  <c r="L68"/>
  <c r="K70"/>
  <c r="J70"/>
  <c r="I70"/>
  <c r="H70"/>
  <c r="G70"/>
  <c r="F70"/>
  <c r="E70"/>
  <c r="D70"/>
  <c r="L25"/>
  <c r="K51" i="8"/>
  <c r="K41"/>
  <c r="K33"/>
  <c r="K64" i="7"/>
  <c r="K66" s="1"/>
  <c r="K71" s="1"/>
  <c r="G27"/>
  <c r="G42"/>
  <c r="G52"/>
  <c r="K52"/>
  <c r="K42"/>
  <c r="K27"/>
  <c r="K17"/>
  <c r="K21" i="8"/>
  <c r="K45" s="1"/>
  <c r="I51"/>
  <c r="H51"/>
  <c r="G51"/>
  <c r="F51"/>
  <c r="E51"/>
  <c r="D51"/>
  <c r="J41"/>
  <c r="I41"/>
  <c r="H41"/>
  <c r="G41"/>
  <c r="F41"/>
  <c r="E41"/>
  <c r="D41"/>
  <c r="J33"/>
  <c r="I33"/>
  <c r="H33"/>
  <c r="G33"/>
  <c r="F33"/>
  <c r="E33"/>
  <c r="D33"/>
  <c r="J21"/>
  <c r="J45" s="1"/>
  <c r="I21"/>
  <c r="H21"/>
  <c r="H45" s="1"/>
  <c r="G21"/>
  <c r="G45" s="1"/>
  <c r="F21"/>
  <c r="F45" s="1"/>
  <c r="E21"/>
  <c r="E45" s="1"/>
  <c r="D21"/>
  <c r="D45" s="1"/>
  <c r="J64" i="7"/>
  <c r="J66" s="1"/>
  <c r="J71" s="1"/>
  <c r="I64"/>
  <c r="I66" s="1"/>
  <c r="I71" s="1"/>
  <c r="H64"/>
  <c r="H66" s="1"/>
  <c r="H71" s="1"/>
  <c r="G64"/>
  <c r="G66" s="1"/>
  <c r="G71" s="1"/>
  <c r="F64"/>
  <c r="F66" s="1"/>
  <c r="F71" s="1"/>
  <c r="E64"/>
  <c r="E66" s="1"/>
  <c r="E71" s="1"/>
  <c r="D64"/>
  <c r="D66" s="1"/>
  <c r="D71" s="1"/>
  <c r="J52"/>
  <c r="I52"/>
  <c r="H52"/>
  <c r="F52"/>
  <c r="E52"/>
  <c r="D52"/>
  <c r="J42"/>
  <c r="J54" s="1"/>
  <c r="J68" s="1"/>
  <c r="I42"/>
  <c r="H42"/>
  <c r="F42"/>
  <c r="E42"/>
  <c r="D42"/>
  <c r="J27"/>
  <c r="I27"/>
  <c r="E27"/>
  <c r="D27"/>
  <c r="H25"/>
  <c r="H27" s="1"/>
  <c r="F25"/>
  <c r="F27" s="1"/>
  <c r="J17"/>
  <c r="I17"/>
  <c r="I29" s="1"/>
  <c r="H17"/>
  <c r="G17"/>
  <c r="G29" s="1"/>
  <c r="F17"/>
  <c r="E17"/>
  <c r="D17"/>
  <c r="I45" i="8" l="1"/>
  <c r="K29" i="7"/>
  <c r="K54"/>
  <c r="K68" s="1"/>
  <c r="H29"/>
  <c r="E29"/>
  <c r="J29"/>
  <c r="E54"/>
  <c r="E68" s="1"/>
  <c r="H54"/>
  <c r="F29"/>
  <c r="D29"/>
  <c r="D54"/>
  <c r="F54"/>
  <c r="I54"/>
  <c r="I68" s="1"/>
  <c r="G54"/>
  <c r="D68"/>
  <c r="F68"/>
  <c r="H68"/>
  <c r="G68"/>
</calcChain>
</file>

<file path=xl/sharedStrings.xml><?xml version="1.0" encoding="utf-8"?>
<sst xmlns="http://schemas.openxmlformats.org/spreadsheetml/2006/main" count="380" uniqueCount="247">
  <si>
    <t>MAGYAR TELEKOM</t>
  </si>
  <si>
    <t>TV</t>
  </si>
  <si>
    <t>EBITDA</t>
  </si>
  <si>
    <t>EBITDA margin</t>
  </si>
  <si>
    <t xml:space="preserve">MAGYAR TELEKOM </t>
  </si>
  <si>
    <t>HUF/EUR</t>
  </si>
  <si>
    <t>HUF/MKD</t>
  </si>
  <si>
    <t>Konszolidált IFRS eredménykimutatások, kumulált</t>
  </si>
  <si>
    <t>márc. 31.</t>
  </si>
  <si>
    <t>dec.31.</t>
  </si>
  <si>
    <t>szept. 30.</t>
  </si>
  <si>
    <t>MÓDOSÍTOTT</t>
  </si>
  <si>
    <t>(millió forintban)</t>
  </si>
  <si>
    <t>(nem auditált)</t>
  </si>
  <si>
    <t>(auditált)</t>
  </si>
  <si>
    <t>Bevételek</t>
  </si>
  <si>
    <t>Hang alapú kiskereskedelmi bevételek</t>
  </si>
  <si>
    <t>Hang alapú nagykereskedelmi bevételek</t>
  </si>
  <si>
    <t>Internet bevételek</t>
  </si>
  <si>
    <t>Adatbevételek</t>
  </si>
  <si>
    <t>Berendezés- és készletértékesítés árbevétele</t>
  </si>
  <si>
    <t>Egyéb vezetékes bevételek</t>
  </si>
  <si>
    <t>Vezetékes bevételek</t>
  </si>
  <si>
    <t>Hang alapú visitor bevételek</t>
  </si>
  <si>
    <t>Nem hang alapú bevételek</t>
  </si>
  <si>
    <t xml:space="preserve">Berendezés- és készletértékesítés árbevétele, aktiválási díjak </t>
  </si>
  <si>
    <t>Egyéb mobil bevételek</t>
  </si>
  <si>
    <t>Mobil bevételek</t>
  </si>
  <si>
    <t>Rendszerintegráció/Információtechnológiai bevételek</t>
  </si>
  <si>
    <t>Összes bevétel</t>
  </si>
  <si>
    <t>SI/IT bevételekhez kapcsolódó kifizetések</t>
  </si>
  <si>
    <t>Közvetlen költségek</t>
  </si>
  <si>
    <t>Személyi jellegű ráfordítások</t>
  </si>
  <si>
    <t>Értékcsökkenési leírás és amortizáció</t>
  </si>
  <si>
    <t>Magyar telekommunikációs és egyéb válság adók</t>
  </si>
  <si>
    <t>Egyéb működési költségek - nettó</t>
  </si>
  <si>
    <t>Működési költségek összesen</t>
  </si>
  <si>
    <t>Egyéb működési bevételek</t>
  </si>
  <si>
    <t>Működési eredmény</t>
  </si>
  <si>
    <t>Nettó pénzügyi eredmény</t>
  </si>
  <si>
    <t>Részesedés társult vállalatok adózott eredményéből</t>
  </si>
  <si>
    <t>Adózás előtti eredmény</t>
  </si>
  <si>
    <t>Nyereségadó</t>
  </si>
  <si>
    <t>Adózott eredmény</t>
  </si>
  <si>
    <t>A Társaság részvényeseire jutó eredmény (Éves eredmény)</t>
  </si>
  <si>
    <t>Nem irányító részesedésekre jutó eredmény</t>
  </si>
  <si>
    <t>Egy részvényre jutó hozam és higított hozam (forint)</t>
  </si>
  <si>
    <t>Konszolidált IFRS mérlegek</t>
  </si>
  <si>
    <t>jún. 30.</t>
  </si>
  <si>
    <t>dec. 31</t>
  </si>
  <si>
    <t>márc. 31</t>
  </si>
  <si>
    <t>jún. 30</t>
  </si>
  <si>
    <t>ESZKÖZÖK</t>
  </si>
  <si>
    <t>Forgóeszközök</t>
  </si>
  <si>
    <t>Pénzeszközök</t>
  </si>
  <si>
    <t>Követelések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</si>
  <si>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</si>
  <si>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</si>
  <si>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</si>
  <si>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</si>
  <si>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</si>
  <si>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</si>
  <si>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</si>
  <si>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>Immateriális javak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</si>
  <si>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</si>
  <si>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</si>
  <si>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</si>
  <si>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</si>
  <si>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</si>
  <si>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</si>
  <si>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</si>
  <si>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</si>
  <si>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</si>
  <si>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</si>
  <si>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</si>
  <si>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</si>
  <si>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</si>
  <si>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</si>
  <si>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</si>
  <si>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</si>
  <si>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</si>
  <si>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</si>
  <si>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</si>
  <si>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</si>
  <si>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</si>
  <si>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</si>
  <si>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Tőketartalék</t>
  </si>
  <si>
    <t>Saját részvények</t>
  </si>
  <si>
    <t xml:space="preserve">Eredménytartalék </t>
  </si>
  <si>
    <t>Egyéb tőkeelemek</t>
  </si>
  <si>
    <t>Saját tőke összesen</t>
  </si>
  <si>
    <t>Nem irányító részesedések</t>
  </si>
  <si>
    <t>Tőke összesen</t>
  </si>
  <si>
    <t>Források összesen</t>
  </si>
  <si>
    <t>Nettó adósság</t>
  </si>
  <si>
    <t>Nettó adósságráta (nettó adósság / (nettó adósság + összes tőke))</t>
  </si>
  <si>
    <t>Konszolidált Cash-Flow Kimutatások - IFRS, kumulált</t>
  </si>
  <si>
    <t xml:space="preserve"> (millió forintban)</t>
  </si>
  <si>
    <t>Üzleti tevékenységből származó cash-flow</t>
  </si>
  <si>
    <t>Részesedés társult és közös vezetésű vállalatok veszteségéből</t>
  </si>
  <si>
    <t>Fizetett nyereségadó</t>
  </si>
  <si>
    <t>Fizetett kamat és egyéb pénzügyi díjak (kapott osztalékkal)</t>
  </si>
  <si>
    <t>Kapott kamat</t>
  </si>
  <si>
    <t>Üzleti tevékenységből származó egyéb cash-flow</t>
  </si>
  <si>
    <t>Üzleti tevékenységből származó nettó cash-flow</t>
  </si>
  <si>
    <t>Befektetési tevékenységből származó cash-flow</t>
  </si>
  <si>
    <t>Beruházás tárgyi eszközökbe és immateriális javakba</t>
  </si>
  <si>
    <t>Beruházási szállítók változása és beruházási adókedvezmény</t>
  </si>
  <si>
    <t>Leányvállalatok és egyéb befektetések beszerzése</t>
  </si>
  <si>
    <t>Felvásárolt leányvállalatok pénzeszközei</t>
  </si>
  <si>
    <t>Egyéb pénzügyi eszközök eladása - nettó</t>
  </si>
  <si>
    <t>Leány- és társult vállalat értékesítéséből származó bevétel</t>
  </si>
  <si>
    <t>Befektetett eszközök és immateriális javak értékesítéséből származó bevétel</t>
  </si>
  <si>
    <t>Befektetési tevékenységre fordított nettó cash-flow</t>
  </si>
  <si>
    <t>Pénzügyi tevékenységből származó cash-flow</t>
  </si>
  <si>
    <t>Részvényeseknek és nem irányító részvénytulajdonosoknak fizetett osztalék</t>
  </si>
  <si>
    <t>Hitelek és egyéb kölcsönök felvétele (törlesztése)</t>
  </si>
  <si>
    <t>Egyéb</t>
  </si>
  <si>
    <t>Pénzügyi tevékenységre fordított nettó cash-flow</t>
  </si>
  <si>
    <t>Pénzeszközök árfolyamnyeresége</t>
  </si>
  <si>
    <t>Pénzeszközök változása</t>
  </si>
  <si>
    <t>Pénzeszközök az időszak elején</t>
  </si>
  <si>
    <t>Pénzeszközök az időszak végén</t>
  </si>
  <si>
    <t xml:space="preserve">Szegmensek </t>
  </si>
  <si>
    <t>(millió forintban) nem auditált, kumulált</t>
  </si>
  <si>
    <t>TELEKOM MAGYARORSZÁG</t>
  </si>
  <si>
    <t>Hang alapú bevételek</t>
  </si>
  <si>
    <t>TV bevételek</t>
  </si>
  <si>
    <t>Egyéb vezetékes és SI/IT bevételek</t>
  </si>
  <si>
    <t>Vezetékes és SI/IT bevételek összesen</t>
  </si>
  <si>
    <t>Mobil bevételek összesen</t>
  </si>
  <si>
    <t>Bevételek összesen</t>
  </si>
  <si>
    <t>Magyar telekommunikációs és egyéb válságadók</t>
  </si>
  <si>
    <t>Tárgyi eszközök és immateriális javak beszerzése</t>
  </si>
  <si>
    <t>T-SYSTEMS MAGYARORSZÁG</t>
  </si>
  <si>
    <t>Vezetékes bevételek összesen</t>
  </si>
  <si>
    <t>SI/IT bevételek</t>
  </si>
  <si>
    <t>MACEDÓNIA</t>
  </si>
  <si>
    <t>MONTENEGRÓ</t>
  </si>
  <si>
    <t>Időszaki átlagos deviza-árfolyamok (YTD)</t>
  </si>
  <si>
    <t>A működési statisztikák összefoglalója</t>
  </si>
  <si>
    <t>EBITDA ráta</t>
  </si>
  <si>
    <t>Működési eredmény ráta</t>
  </si>
  <si>
    <t>Nyereség ráta</t>
  </si>
  <si>
    <t>Beruházások bevételhez viszonyított aránya</t>
  </si>
  <si>
    <t>Eszközarányos megtérülés</t>
  </si>
  <si>
    <t>Saját-tőke arányos nyereség</t>
  </si>
  <si>
    <t>Alkalmazottak száma (záró létszám, redukált főben)</t>
  </si>
  <si>
    <t>Vezetékes szolgáltatások</t>
  </si>
  <si>
    <t>Hangszolgáltatások</t>
  </si>
  <si>
    <t>Összes kimenő forgalom (ezer percben)</t>
  </si>
  <si>
    <t>Adat termékek</t>
  </si>
  <si>
    <t xml:space="preserve">  Kiskereskedelmi DSL előfizetők száma</t>
  </si>
  <si>
    <t xml:space="preserve">  Kábel szélessávú előfizetők száma</t>
  </si>
  <si>
    <t xml:space="preserve"> Optikai szélessávú csatlakozások száma</t>
  </si>
  <si>
    <t>Összes kiskereskedelmi szélessávú előfizető</t>
  </si>
  <si>
    <t>Egy szélessávú előfizetőre jutó havi árbevétel (Ft)</t>
  </si>
  <si>
    <t>TV szolgáltatások</t>
  </si>
  <si>
    <t xml:space="preserve">  Kábel TV előfizetők száma</t>
  </si>
  <si>
    <t xml:space="preserve">  IPTV előfizetők száma</t>
  </si>
  <si>
    <t>Összes TV előfizető</t>
  </si>
  <si>
    <t>Egy TV előfizetőre jutó havi árbevétel (Ft)</t>
  </si>
  <si>
    <t>Mobil szolgáltatások</t>
  </si>
  <si>
    <t>Előfizetők száma</t>
  </si>
  <si>
    <t>Szerződéses ügyfelek hányada az összes előfizetőn belül</t>
  </si>
  <si>
    <t xml:space="preserve">  Egy szerződéses előfizetőre jutó havi árbevétel</t>
  </si>
  <si>
    <t xml:space="preserve">  Egy kártyás előfizetőre jutó havi árbevétel</t>
  </si>
  <si>
    <t xml:space="preserve">  Szerződéses előfizetők lemorzsolódása</t>
  </si>
  <si>
    <t xml:space="preserve">  Kártyás előfizetők lemorzsolódása</t>
  </si>
  <si>
    <t>Egy új előfizetőre jutó átlagos ügyfélmegszerzési költség (Ft)</t>
  </si>
  <si>
    <t xml:space="preserve">  Üzleti</t>
  </si>
  <si>
    <t xml:space="preserve">  Bérelt vonalak (Flex-com összeköttetések)</t>
  </si>
  <si>
    <t xml:space="preserve">  ISDN csatornák</t>
  </si>
  <si>
    <t>Összes vonalszám</t>
  </si>
  <si>
    <t>Egy előfizetőre jutó havi átlagos forgalom percben (kimenő)</t>
  </si>
  <si>
    <t>Egy vezetékes hangvonalra jutó havi árbevétel (Ft)</t>
  </si>
  <si>
    <t>Kiskereskedelmi szélessávú csatlakozások száma</t>
  </si>
  <si>
    <t>Egy kiskereskedelmi DSL előfizetőre jutó havi árbevétel (Ft)</t>
  </si>
  <si>
    <t>Teljes lemorzsolódás</t>
  </si>
  <si>
    <t>Egy előfizetőre jutó havi árbevétel (Ft)</t>
  </si>
  <si>
    <t>Vezetékes vonalsűrűség</t>
  </si>
  <si>
    <t>Adat és TV szolgáltatások</t>
  </si>
  <si>
    <t>Kiskereskedelmi DSL piaci részesedés (becsült)</t>
  </si>
  <si>
    <t xml:space="preserve">  Nagykereskedelmi DSL csatlakozások száma</t>
  </si>
  <si>
    <t>Összes DSL csatlakozás</t>
  </si>
  <si>
    <t>IPTV előfizetők száma</t>
  </si>
  <si>
    <t>Mobil penetráció</t>
  </si>
  <si>
    <t>T-Mobile Macedónia piaci részesedése</t>
  </si>
  <si>
    <t>Egy előfizetőre jutó havi forgalom percben</t>
  </si>
  <si>
    <t>Összes hangátviteli hozzáférés</t>
  </si>
  <si>
    <t>dec. 31.</t>
  </si>
  <si>
    <t>Mobil szélessávú előfizetések száma</t>
  </si>
  <si>
    <t>Forgóeszközök változása</t>
  </si>
  <si>
    <t>Céltartalékok változása</t>
  </si>
  <si>
    <t>Kötelezettségek változása (forgótőke típusú)</t>
  </si>
  <si>
    <t>Energia szolgáltatásból származó bevételek</t>
  </si>
  <si>
    <t>Mobil szolgáltatásokhoz kapcsolódó kifizetések</t>
  </si>
  <si>
    <t>Vezetékes szolgáltatásokhoz kapcsolódó kifizetések</t>
  </si>
  <si>
    <t>Energia bevételekhez kapcsolódó kifizetések</t>
  </si>
  <si>
    <t>Ügynöki jutalék</t>
  </si>
  <si>
    <t>Energia szolgáltatás bevételei</t>
  </si>
  <si>
    <t>Nettó adósság / összes tőke</t>
  </si>
  <si>
    <r>
      <t xml:space="preserve">Mobil penetráció </t>
    </r>
    <r>
      <rPr>
        <vertAlign val="superscript"/>
        <sz val="10"/>
        <rFont val="Tele-GroteskFet"/>
      </rPr>
      <t>(1)</t>
    </r>
  </si>
  <si>
    <r>
      <t xml:space="preserve">Mobil SIM piaci részesedés </t>
    </r>
    <r>
      <rPr>
        <vertAlign val="superscript"/>
        <sz val="10"/>
        <rFont val="Tele-GroteskFet"/>
      </rPr>
      <t>(2)</t>
    </r>
  </si>
  <si>
    <t>Nem hang alapú szolgáltatások aránya az egy előfizetőre jutó havi árbevételben</t>
  </si>
  <si>
    <t>Egy előfizetőre jutó átlagos ügyfélmegtartási költség (Ft)</t>
  </si>
  <si>
    <r>
      <t xml:space="preserve">Mobil szélessávú piaci részesedés az összes előfizetés alapján </t>
    </r>
    <r>
      <rPr>
        <vertAlign val="superscript"/>
        <sz val="10"/>
        <rFont val="Tele-GroteskFet"/>
      </rPr>
      <t>(2)</t>
    </r>
  </si>
  <si>
    <r>
      <t xml:space="preserve">Lakosságra vetített beltéri 3G lefedettség </t>
    </r>
    <r>
      <rPr>
        <vertAlign val="superscript"/>
        <sz val="10"/>
        <rFont val="Tele-GroteskFet"/>
      </rPr>
      <t>(2)</t>
    </r>
  </si>
  <si>
    <t xml:space="preserve">Hangszolgáltatások </t>
  </si>
  <si>
    <r>
      <t xml:space="preserve">Egy hozzáférésre jutó havi átlagos percforgalom (kimenő) </t>
    </r>
    <r>
      <rPr>
        <vertAlign val="superscript"/>
        <sz val="10"/>
        <rFont val="Tele-GroteskFet"/>
      </rPr>
      <t>(3)</t>
    </r>
  </si>
  <si>
    <r>
      <t xml:space="preserve">Egy hozzáférésre jutó havi átlagos árbevétel (Ft) </t>
    </r>
    <r>
      <rPr>
        <vertAlign val="superscript"/>
        <sz val="10"/>
        <rFont val="Tele-GroteskFet"/>
      </rPr>
      <t>(3)</t>
    </r>
  </si>
  <si>
    <r>
      <t xml:space="preserve">Kiskereskedelmi DSL piaci részesedés </t>
    </r>
    <r>
      <rPr>
        <vertAlign val="superscript"/>
        <sz val="10"/>
        <rFont val="Tele-GroteskFet"/>
      </rPr>
      <t>(2)</t>
    </r>
  </si>
  <si>
    <t>Nagykereskedelmi DSL csatlakozások száma</t>
  </si>
  <si>
    <r>
      <t xml:space="preserve">TV piaci részesedés </t>
    </r>
    <r>
      <rPr>
        <b/>
        <vertAlign val="superscript"/>
        <sz val="10"/>
        <rFont val="Tele-GroteskNor"/>
      </rPr>
      <t>(2)(4)</t>
    </r>
  </si>
  <si>
    <t xml:space="preserve">  Szatellit TV előfizetők száma</t>
  </si>
  <si>
    <t>Energia szolgáltatások</t>
  </si>
  <si>
    <t>Áramszolgáltatási helyek száma</t>
  </si>
  <si>
    <t>Földgázszolgáltatási helyek száma</t>
  </si>
  <si>
    <t xml:space="preserve">Egy előfizetőre jutó havi forgalom percben </t>
  </si>
  <si>
    <r>
      <t xml:space="preserve">Előfizetők száma </t>
    </r>
    <r>
      <rPr>
        <vertAlign val="superscript"/>
        <sz val="10"/>
        <rFont val="Tele-GroteskFet"/>
      </rPr>
      <t>(5)</t>
    </r>
  </si>
  <si>
    <r>
      <t xml:space="preserve">Szerződéses ügyfelek hányada az összes előfizetőn belül </t>
    </r>
    <r>
      <rPr>
        <vertAlign val="superscript"/>
        <sz val="10"/>
        <rFont val="Tele-GroteskFet"/>
      </rPr>
      <t>(5)</t>
    </r>
  </si>
  <si>
    <r>
      <t xml:space="preserve">Egy előfizetőre jutó havi forgalom percben </t>
    </r>
    <r>
      <rPr>
        <vertAlign val="superscript"/>
        <sz val="10"/>
        <rFont val="Tele-GroteskFet"/>
      </rPr>
      <t>(5)</t>
    </r>
  </si>
  <si>
    <r>
      <t xml:space="preserve">Egy előfizetőre jutó havi árbevétel (Ft) </t>
    </r>
    <r>
      <rPr>
        <vertAlign val="superscript"/>
        <sz val="10"/>
        <rFont val="Tele-GroteskFet"/>
      </rPr>
      <t>(5)</t>
    </r>
  </si>
  <si>
    <r>
      <t xml:space="preserve">Mobil penetráció </t>
    </r>
    <r>
      <rPr>
        <vertAlign val="superscript"/>
        <sz val="10"/>
        <rFont val="Tele-GroteskFet"/>
      </rPr>
      <t>(6)</t>
    </r>
  </si>
  <si>
    <r>
      <t xml:space="preserve">T-Mobile Crna Gora piaci részesedése </t>
    </r>
    <r>
      <rPr>
        <vertAlign val="superscript"/>
        <sz val="10"/>
        <rFont val="Tele-GroteskFet"/>
      </rPr>
      <t>(6)</t>
    </r>
  </si>
  <si>
    <r>
      <t xml:space="preserve">Előfizetők száma </t>
    </r>
    <r>
      <rPr>
        <vertAlign val="superscript"/>
        <sz val="10"/>
        <rFont val="Tele-GroteskFet"/>
      </rPr>
      <t>(6)</t>
    </r>
  </si>
  <si>
    <r>
      <t xml:space="preserve">Egy előfizetőre jutó havi forgalom percben </t>
    </r>
    <r>
      <rPr>
        <vertAlign val="superscript"/>
        <sz val="10"/>
        <rFont val="Tele-GroteskFet"/>
      </rPr>
      <t>(5) (7)</t>
    </r>
  </si>
  <si>
    <r>
      <t xml:space="preserve">Egy előfizetőre jutó havi árbevétel (Ft) </t>
    </r>
    <r>
      <rPr>
        <vertAlign val="superscript"/>
        <sz val="10"/>
        <rFont val="Tele-GroteskFet"/>
      </rPr>
      <t>(7)</t>
    </r>
  </si>
  <si>
    <r>
      <t xml:space="preserve">(1) </t>
    </r>
    <r>
      <rPr>
        <sz val="8"/>
        <rFont val="Tele-GroteskEENor"/>
        <charset val="238"/>
      </rPr>
      <t>Mobil penetráció Magyarországon, mindhárom szolgáltató ügyfeleit figyelembe véve.</t>
    </r>
  </si>
  <si>
    <r>
      <t>(2)</t>
    </r>
    <r>
      <rPr>
        <sz val="8"/>
        <rFont val="Tele-GroteskEENor"/>
        <charset val="238"/>
      </rPr>
      <t xml:space="preserve"> NMHH riport alapján a Magyar Telekom Nyrt. által előállított értékek.</t>
    </r>
  </si>
  <si>
    <r>
      <t xml:space="preserve">(3) </t>
    </r>
    <r>
      <rPr>
        <sz val="8"/>
        <rFont val="Tele-GroteskEENor"/>
        <charset val="238"/>
      </rPr>
      <t>PSTN, VoIP és VoCable hozzáférések.</t>
    </r>
  </si>
  <si>
    <r>
      <t xml:space="preserve">(4) </t>
    </r>
    <r>
      <rPr>
        <sz val="8"/>
        <rFont val="Tele-GroteskEENor"/>
        <charset val="238"/>
      </rPr>
      <t>2012. február 29-i piaci részesedés.</t>
    </r>
  </si>
  <si>
    <r>
      <t>(5)</t>
    </r>
    <r>
      <rPr>
        <sz val="8"/>
        <rFont val="Tele-GroteskEENor"/>
        <charset val="238"/>
      </rPr>
      <t xml:space="preserve"> Módosított. A szegmensek közötti kiszűrések utáni adatok.</t>
    </r>
  </si>
  <si>
    <r>
      <t xml:space="preserve">(6) </t>
    </r>
    <r>
      <rPr>
        <sz val="8"/>
        <rFont val="Tele-GroteskEENor"/>
        <charset val="238"/>
      </rPr>
      <t>A Montenegrói Távközlési Ügynökség által közzétett adat.</t>
    </r>
  </si>
  <si>
    <r>
      <t xml:space="preserve">(7) </t>
    </r>
    <r>
      <rPr>
        <sz val="8"/>
        <rFont val="Tele-GroteskEENor"/>
        <charset val="238"/>
      </rPr>
      <t>Módosított a Montenegrói Távközlési Ügynökség által közzétett adatok alapján.</t>
    </r>
  </si>
  <si>
    <r>
      <t xml:space="preserve">Követelések értékvesztése </t>
    </r>
    <r>
      <rPr>
        <vertAlign val="superscript"/>
        <sz val="10"/>
        <rFont val="Tele-GroteskEENor"/>
        <charset val="238"/>
      </rPr>
      <t>(1)</t>
    </r>
  </si>
  <si>
    <r>
      <t xml:space="preserve">(1)  </t>
    </r>
    <r>
      <rPr>
        <sz val="10"/>
        <rFont val="Tele-GroteskEENor"/>
        <charset val="238"/>
      </rPr>
      <t>2012. január 1-től a követelések értékvesztése a közvetlen költségek részét képezi, míg 2011-ben az egyéb működési költségek között került elszámolásra. Ennek megfelelően a 2011-es adatok módosításra kerültek.</t>
    </r>
  </si>
  <si>
    <r>
      <t xml:space="preserve">Működéshez kapcsolódó EBITDA </t>
    </r>
    <r>
      <rPr>
        <vertAlign val="superscript"/>
        <sz val="10"/>
        <rFont val="Times New Roman"/>
        <family val="1"/>
        <charset val="238"/>
      </rPr>
      <t>(1)</t>
    </r>
  </si>
  <si>
    <r>
      <t xml:space="preserve">(1) </t>
    </r>
    <r>
      <rPr>
        <sz val="10"/>
        <rFont val="Tele-GroteskEENor"/>
        <charset val="238"/>
      </rPr>
      <t>Működéshez kapcsolódó EBITDA = vizsgálattal kapcsolatos költségek, végkielégítéssel kapcsolatos költségek és a telekom adó nélkül számolt EBITDA</t>
    </r>
  </si>
  <si>
    <t>CSOPORT</t>
  </si>
  <si>
    <r>
      <t xml:space="preserve">Összes kimenő forgalom (ezer percben) </t>
    </r>
    <r>
      <rPr>
        <b/>
        <vertAlign val="superscript"/>
        <sz val="10"/>
        <rFont val="Tele-GroteskEENor"/>
        <charset val="238"/>
      </rPr>
      <t>(5)</t>
    </r>
  </si>
  <si>
    <t>I. negyedév</t>
  </si>
  <si>
    <t>II. negyedév</t>
  </si>
  <si>
    <t>III. negyedév</t>
  </si>
  <si>
    <t>IV. negyedév</t>
  </si>
  <si>
    <r>
      <t xml:space="preserve">Egy előfizetőre jutó havi árbevétel (Ft) </t>
    </r>
    <r>
      <rPr>
        <vertAlign val="superscript"/>
        <sz val="10"/>
        <rFont val="Tele-GroteskEEFet"/>
        <charset val="238"/>
      </rPr>
      <t>(8)</t>
    </r>
  </si>
  <si>
    <r>
      <t xml:space="preserve">(8) </t>
    </r>
    <r>
      <rPr>
        <sz val="8"/>
        <rFont val="Tele-GroteskEENor"/>
        <charset val="238"/>
      </rPr>
      <t>Módosított. A számítási metódus finomítása.</t>
    </r>
  </si>
</sst>
</file>

<file path=xl/styles.xml><?xml version="1.0" encoding="utf-8"?>
<styleSheet xmlns="http://schemas.openxmlformats.org/spreadsheetml/2006/main">
  <numFmts count="17">
    <numFmt numFmtId="164" formatCode="#,##0\ ;\(#,##0\)"/>
    <numFmt numFmtId="165" formatCode="0.0%"/>
    <numFmt numFmtId="166" formatCode="0_)"/>
    <numFmt numFmtId="167" formatCode="#,##0;\(#,##0\)"/>
    <numFmt numFmtId="168" formatCode="#\ ##0\ ;\(#\ ##0\)"/>
    <numFmt numFmtId="169" formatCode="#,##0.0%;\(#,##0.0%\)"/>
    <numFmt numFmtId="170" formatCode="#,##0.0\ ;\(#,##0.0\)"/>
    <numFmt numFmtId="171" formatCode="_(* #,##0.0_);_(* \(#,##0.00\);_(* &quot;-&quot;??_);_(@_)"/>
    <numFmt numFmtId="172" formatCode="General_)"/>
    <numFmt numFmtId="173" formatCode="0.000"/>
    <numFmt numFmtId="174" formatCode="&quot;fl&quot;#,##0_);\(&quot;fl&quot;#,##0\)"/>
    <numFmt numFmtId="175" formatCode="&quot;fl&quot;#,##0_);[Red]\(&quot;fl&quot;#,##0\)"/>
    <numFmt numFmtId="176" formatCode="&quot;fl&quot;#,##0.00_);\(&quot;fl&quot;#,##0.00\)"/>
    <numFmt numFmtId="177" formatCode="0.00_)"/>
    <numFmt numFmtId="178" formatCode="\60\4\7\:"/>
    <numFmt numFmtId="179" formatCode="&quot;fl&quot;#,##0.00_);[Red]\(&quot;fl&quot;#,##0.00\)"/>
    <numFmt numFmtId="180" formatCode="_(&quot;fl&quot;* #,##0_);_(&quot;fl&quot;* \(#,##0\);_(&quot;fl&quot;* &quot;-&quot;_);_(@_)"/>
  </numFmts>
  <fonts count="39">
    <font>
      <sz val="10"/>
      <name val="Arial"/>
      <family val="2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 CE"/>
    </font>
    <font>
      <b/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vertAlign val="superscript"/>
      <sz val="10"/>
      <name val="Tele-GroteskFet"/>
    </font>
    <font>
      <b/>
      <vertAlign val="superscript"/>
      <sz val="10"/>
      <name val="Tele-GroteskNor"/>
    </font>
    <font>
      <sz val="8"/>
      <name val="Tele-GroteskEENor"/>
      <charset val="238"/>
    </font>
    <font>
      <sz val="10"/>
      <name val="Tele-GroteskNor"/>
    </font>
    <font>
      <sz val="10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b/>
      <sz val="10"/>
      <color indexed="8"/>
      <name val="Tele-GroteskEENor"/>
      <charset val="238"/>
    </font>
    <font>
      <vertAlign val="superscript"/>
      <sz val="10"/>
      <name val="Tele-GroteskEENor"/>
      <charset val="238"/>
    </font>
    <font>
      <sz val="10"/>
      <color indexed="10"/>
      <name val="Tele-GroteskEENor"/>
      <charset val="238"/>
    </font>
    <font>
      <sz val="10"/>
      <color rgb="FFFF0000"/>
      <name val="Tele-GroteskEENor"/>
      <charset val="238"/>
    </font>
    <font>
      <b/>
      <vertAlign val="superscript"/>
      <sz val="10"/>
      <name val="Tele-GroteskEENor"/>
      <charset val="238"/>
    </font>
    <font>
      <b/>
      <sz val="10"/>
      <color rgb="FFE20074"/>
      <name val="Tele-GroteskEENor"/>
      <charset val="238"/>
    </font>
    <font>
      <sz val="10"/>
      <color indexed="23"/>
      <name val="Tele-GroteskEENor"/>
      <charset val="238"/>
    </font>
    <font>
      <b/>
      <sz val="10"/>
      <color indexed="23"/>
      <name val="Tele-GroteskEENor"/>
      <charset val="238"/>
    </font>
    <font>
      <sz val="10"/>
      <name val="Tele-GroteskEEFet"/>
      <charset val="238"/>
    </font>
    <font>
      <sz val="10"/>
      <color rgb="FFFF0000"/>
      <name val="Tele-GroteskEEFet"/>
      <charset val="238"/>
    </font>
    <font>
      <sz val="10"/>
      <color indexed="8"/>
      <name val="Tele-GroteskEEFet"/>
      <charset val="238"/>
    </font>
    <font>
      <sz val="10"/>
      <color indexed="10"/>
      <name val="Tele-GroteskEEFet"/>
      <charset val="238"/>
    </font>
    <font>
      <sz val="10"/>
      <color rgb="FFE20074"/>
      <name val="Tele-GroteskEEFet"/>
      <charset val="238"/>
    </font>
    <font>
      <vertAlign val="superscript"/>
      <sz val="10"/>
      <name val="Tele-GroteskEEFet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5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6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56"/>
      </patternFill>
    </fill>
  </fills>
  <borders count="34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rgb="FFE20074"/>
      </bottom>
      <diagonal/>
    </border>
    <border>
      <left style="thin">
        <color indexed="64"/>
      </left>
      <right/>
      <top/>
      <bottom style="medium">
        <color rgb="FFE20074"/>
      </bottom>
      <diagonal/>
    </border>
    <border>
      <left/>
      <right/>
      <top/>
      <bottom style="medium">
        <color rgb="FFE20074"/>
      </bottom>
      <diagonal/>
    </border>
    <border>
      <left/>
      <right/>
      <top style="medium">
        <color rgb="FFE2007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theme="0"/>
      </top>
      <bottom style="thin">
        <color theme="0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 style="double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 style="medium">
        <color theme="0" tint="-4.9989318521683403E-2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rgb="FFE20074"/>
      </bottom>
      <diagonal/>
    </border>
    <border>
      <left/>
      <right/>
      <top/>
      <bottom style="double">
        <color theme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theme="1"/>
      </bottom>
      <diagonal/>
    </border>
    <border>
      <left style="medium">
        <color theme="0"/>
      </left>
      <right style="medium">
        <color theme="0"/>
      </right>
      <top/>
      <bottom/>
      <diagonal/>
    </border>
  </borders>
  <cellStyleXfs count="53">
    <xf numFmtId="0" fontId="0" fillId="0" borderId="0"/>
    <xf numFmtId="0" fontId="10" fillId="0" borderId="0"/>
    <xf numFmtId="171" fontId="11" fillId="0" borderId="0" applyFill="0" applyBorder="0" applyAlignment="0"/>
    <xf numFmtId="172" fontId="11" fillId="0" borderId="0" applyFill="0" applyBorder="0" applyAlignment="0"/>
    <xf numFmtId="173" fontId="11" fillId="0" borderId="0" applyFill="0" applyBorder="0" applyAlignment="0"/>
    <xf numFmtId="174" fontId="11" fillId="0" borderId="0" applyFill="0" applyBorder="0" applyAlignment="0"/>
    <xf numFmtId="175" fontId="11" fillId="0" borderId="0" applyFill="0" applyBorder="0" applyAlignment="0"/>
    <xf numFmtId="171" fontId="11" fillId="0" borderId="0" applyFill="0" applyBorder="0" applyAlignment="0"/>
    <xf numFmtId="176" fontId="11" fillId="0" borderId="0" applyFill="0" applyBorder="0" applyAlignment="0"/>
    <xf numFmtId="172" fontId="11" fillId="0" borderId="0" applyFill="0" applyBorder="0" applyAlignment="0"/>
    <xf numFmtId="171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4" fontId="12" fillId="0" borderId="0" applyFill="0" applyBorder="0" applyAlignment="0"/>
    <xf numFmtId="38" fontId="13" fillId="0" borderId="1">
      <alignment vertical="center"/>
    </xf>
    <xf numFmtId="171" fontId="11" fillId="0" borderId="0" applyFill="0" applyBorder="0" applyAlignment="0"/>
    <xf numFmtId="172" fontId="11" fillId="0" borderId="0" applyFill="0" applyBorder="0" applyAlignment="0"/>
    <xf numFmtId="171" fontId="11" fillId="0" borderId="0" applyFill="0" applyBorder="0" applyAlignment="0"/>
    <xf numFmtId="176" fontId="11" fillId="0" borderId="0" applyFill="0" applyBorder="0" applyAlignment="0"/>
    <xf numFmtId="172" fontId="11" fillId="0" borderId="0" applyFill="0" applyBorder="0" applyAlignment="0"/>
    <xf numFmtId="38" fontId="14" fillId="2" borderId="0" applyNumberFormat="0" applyBorder="0" applyAlignment="0" applyProtection="0"/>
    <xf numFmtId="0" fontId="15" fillId="0" borderId="2" applyNumberFormat="0" applyAlignment="0" applyProtection="0">
      <alignment horizontal="left" vertical="center"/>
    </xf>
    <xf numFmtId="0" fontId="15" fillId="0" borderId="3">
      <alignment horizontal="left" vertical="center"/>
    </xf>
    <xf numFmtId="0" fontId="16" fillId="0" borderId="0" applyNumberFormat="0" applyFill="0" applyBorder="0" applyAlignment="0" applyProtection="0">
      <alignment vertical="top"/>
      <protection locked="0"/>
    </xf>
    <xf numFmtId="10" fontId="14" fillId="3" borderId="4" applyNumberFormat="0" applyBorder="0" applyAlignment="0" applyProtection="0"/>
    <xf numFmtId="171" fontId="11" fillId="0" borderId="0" applyFill="0" applyBorder="0" applyAlignment="0"/>
    <xf numFmtId="172" fontId="11" fillId="0" borderId="0" applyFill="0" applyBorder="0" applyAlignment="0"/>
    <xf numFmtId="171" fontId="11" fillId="0" borderId="0" applyFill="0" applyBorder="0" applyAlignment="0"/>
    <xf numFmtId="176" fontId="11" fillId="0" borderId="0" applyFill="0" applyBorder="0" applyAlignment="0"/>
    <xf numFmtId="172" fontId="11" fillId="0" borderId="0" applyFill="0" applyBorder="0" applyAlignment="0"/>
    <xf numFmtId="177" fontId="17" fillId="0" borderId="0"/>
    <xf numFmtId="0" fontId="1" fillId="0" borderId="0"/>
    <xf numFmtId="0" fontId="4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166" fontId="5" fillId="0" borderId="0"/>
    <xf numFmtId="0" fontId="1" fillId="0" borderId="0"/>
    <xf numFmtId="166" fontId="5" fillId="0" borderId="0"/>
    <xf numFmtId="175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0" fontId="3" fillId="0" borderId="0" applyFont="0" applyFill="0" applyBorder="0" applyAlignment="0" applyProtection="0"/>
    <xf numFmtId="171" fontId="11" fillId="0" borderId="0" applyFill="0" applyBorder="0" applyAlignment="0"/>
    <xf numFmtId="172" fontId="11" fillId="0" borderId="0" applyFill="0" applyBorder="0" applyAlignment="0"/>
    <xf numFmtId="171" fontId="11" fillId="0" borderId="0" applyFill="0" applyBorder="0" applyAlignment="0"/>
    <xf numFmtId="176" fontId="11" fillId="0" borderId="0" applyFill="0" applyBorder="0" applyAlignment="0"/>
    <xf numFmtId="172" fontId="11" fillId="0" borderId="0" applyFill="0" applyBorder="0" applyAlignment="0"/>
    <xf numFmtId="0" fontId="1" fillId="0" borderId="0"/>
    <xf numFmtId="9" fontId="3" fillId="0" borderId="0" applyFont="0" applyFill="0" applyBorder="0" applyAlignment="0" applyProtection="0"/>
    <xf numFmtId="49" fontId="12" fillId="0" borderId="0" applyFill="0" applyBorder="0" applyAlignment="0"/>
    <xf numFmtId="179" fontId="11" fillId="0" borderId="0" applyFill="0" applyBorder="0" applyAlignment="0"/>
    <xf numFmtId="180" fontId="11" fillId="0" borderId="0" applyFill="0" applyBorder="0" applyAlignment="0"/>
  </cellStyleXfs>
  <cellXfs count="415">
    <xf numFmtId="0" fontId="0" fillId="0" borderId="0" xfId="0"/>
    <xf numFmtId="0" fontId="0" fillId="4" borderId="0" xfId="0" applyFill="1"/>
    <xf numFmtId="0" fontId="6" fillId="4" borderId="0" xfId="0" applyFont="1" applyFill="1"/>
    <xf numFmtId="0" fontId="2" fillId="4" borderId="0" xfId="33" applyFont="1" applyFill="1"/>
    <xf numFmtId="0" fontId="2" fillId="4" borderId="0" xfId="33" applyFont="1" applyFill="1" applyBorder="1"/>
    <xf numFmtId="0" fontId="7" fillId="4" borderId="0" xfId="31" applyFont="1" applyFill="1"/>
    <xf numFmtId="0" fontId="7" fillId="4" borderId="0" xfId="31" applyFont="1" applyFill="1" applyBorder="1"/>
    <xf numFmtId="166" fontId="7" fillId="4" borderId="0" xfId="37" applyFont="1" applyFill="1" applyBorder="1"/>
    <xf numFmtId="166" fontId="7" fillId="6" borderId="0" xfId="37" applyFont="1" applyFill="1" applyBorder="1"/>
    <xf numFmtId="166" fontId="8" fillId="6" borderId="0" xfId="37" applyFont="1" applyFill="1" applyBorder="1"/>
    <xf numFmtId="0" fontId="7" fillId="6" borderId="0" xfId="30" applyFont="1" applyFill="1" applyBorder="1"/>
    <xf numFmtId="0" fontId="8" fillId="6" borderId="0" xfId="30" applyFont="1" applyFill="1" applyBorder="1"/>
    <xf numFmtId="0" fontId="7" fillId="4" borderId="0" xfId="30" applyFont="1" applyFill="1" applyBorder="1"/>
    <xf numFmtId="166" fontId="8" fillId="4" borderId="0" xfId="37" applyFont="1" applyFill="1" applyBorder="1"/>
    <xf numFmtId="0" fontId="1" fillId="6" borderId="0" xfId="30" applyFill="1" applyBorder="1"/>
    <xf numFmtId="0" fontId="8" fillId="4" borderId="0" xfId="30" applyFont="1" applyFill="1" applyBorder="1"/>
    <xf numFmtId="0" fontId="7" fillId="5" borderId="0" xfId="30" applyFont="1" applyFill="1" applyBorder="1"/>
    <xf numFmtId="0" fontId="8" fillId="5" borderId="0" xfId="30" applyFont="1" applyFill="1" applyBorder="1"/>
    <xf numFmtId="0" fontId="7" fillId="7" borderId="0" xfId="30" applyFont="1" applyFill="1" applyBorder="1"/>
    <xf numFmtId="0" fontId="2" fillId="6" borderId="0" xfId="33" applyFont="1" applyFill="1" applyBorder="1"/>
    <xf numFmtId="167" fontId="2" fillId="6" borderId="0" xfId="33" applyNumberFormat="1" applyFont="1" applyFill="1" applyBorder="1"/>
    <xf numFmtId="167" fontId="7" fillId="6" borderId="0" xfId="31" applyNumberFormat="1" applyFont="1" applyFill="1" applyBorder="1"/>
    <xf numFmtId="0" fontId="7" fillId="6" borderId="0" xfId="31" applyFont="1" applyFill="1" applyBorder="1"/>
    <xf numFmtId="169" fontId="7" fillId="5" borderId="0" xfId="30" applyNumberFormat="1" applyFont="1" applyFill="1" applyBorder="1"/>
    <xf numFmtId="0" fontId="21" fillId="6" borderId="0" xfId="32" applyFont="1" applyFill="1" applyBorder="1" applyAlignment="1">
      <alignment vertical="top"/>
    </xf>
    <xf numFmtId="0" fontId="21" fillId="6" borderId="0" xfId="0" applyFont="1" applyFill="1"/>
    <xf numFmtId="3" fontId="21" fillId="6" borderId="0" xfId="0" applyNumberFormat="1" applyFont="1" applyFill="1"/>
    <xf numFmtId="0" fontId="21" fillId="6" borderId="0" xfId="32" applyFont="1" applyFill="1" applyAlignment="1">
      <alignment vertical="top"/>
    </xf>
    <xf numFmtId="37" fontId="23" fillId="9" borderId="0" xfId="35" applyNumberFormat="1" applyFont="1" applyFill="1" applyBorder="1" applyAlignment="1" applyProtection="1">
      <alignment horizontal="left"/>
    </xf>
    <xf numFmtId="0" fontId="23" fillId="6" borderId="5" xfId="32" applyFont="1" applyFill="1" applyBorder="1" applyAlignment="1" applyProtection="1">
      <alignment horizontal="left"/>
    </xf>
    <xf numFmtId="0" fontId="24" fillId="6" borderId="0" xfId="32" applyFont="1" applyFill="1" applyBorder="1" applyAlignment="1">
      <alignment vertical="top"/>
    </xf>
    <xf numFmtId="0" fontId="23" fillId="6" borderId="0" xfId="32" applyFont="1" applyFill="1" applyBorder="1" applyAlignment="1" applyProtection="1">
      <alignment horizontal="left"/>
    </xf>
    <xf numFmtId="37" fontId="22" fillId="6" borderId="0" xfId="0" applyNumberFormat="1" applyFont="1" applyFill="1" applyBorder="1" applyProtection="1"/>
    <xf numFmtId="37" fontId="23" fillId="6" borderId="0" xfId="32" applyNumberFormat="1" applyFont="1" applyFill="1" applyBorder="1" applyAlignment="1" applyProtection="1">
      <alignment horizontal="left"/>
    </xf>
    <xf numFmtId="0" fontId="24" fillId="6" borderId="0" xfId="0" applyFont="1" applyFill="1" applyBorder="1"/>
    <xf numFmtId="37" fontId="24" fillId="6" borderId="0" xfId="32" applyNumberFormat="1" applyFont="1" applyFill="1" applyBorder="1" applyAlignment="1" applyProtection="1">
      <alignment horizontal="left"/>
    </xf>
    <xf numFmtId="0" fontId="24" fillId="6" borderId="5" xfId="32" applyFont="1" applyFill="1" applyBorder="1" applyAlignment="1">
      <alignment vertical="top"/>
    </xf>
    <xf numFmtId="37" fontId="22" fillId="6" borderId="5" xfId="0" applyNumberFormat="1" applyFont="1" applyFill="1" applyBorder="1" applyProtection="1"/>
    <xf numFmtId="0" fontId="22" fillId="6" borderId="5" xfId="0" applyFont="1" applyFill="1" applyBorder="1" applyProtection="1"/>
    <xf numFmtId="37" fontId="25" fillId="6" borderId="5" xfId="0" applyNumberFormat="1" applyFont="1" applyFill="1" applyBorder="1" applyProtection="1"/>
    <xf numFmtId="37" fontId="25" fillId="6" borderId="0" xfId="0" applyNumberFormat="1" applyFont="1" applyFill="1" applyBorder="1" applyProtection="1"/>
    <xf numFmtId="37" fontId="24" fillId="6" borderId="6" xfId="32" applyNumberFormat="1" applyFont="1" applyFill="1" applyBorder="1" applyAlignment="1" applyProtection="1">
      <alignment horizontal="left"/>
    </xf>
    <xf numFmtId="0" fontId="24" fillId="6" borderId="7" xfId="32" applyFont="1" applyFill="1" applyBorder="1" applyAlignment="1">
      <alignment vertical="top"/>
    </xf>
    <xf numFmtId="37" fontId="24" fillId="6" borderId="5" xfId="32" applyNumberFormat="1" applyFont="1" applyFill="1" applyBorder="1" applyAlignment="1" applyProtection="1">
      <alignment horizontal="left"/>
    </xf>
    <xf numFmtId="3" fontId="24" fillId="6" borderId="0" xfId="0" applyNumberFormat="1" applyFont="1" applyFill="1"/>
    <xf numFmtId="0" fontId="24" fillId="6" borderId="5" xfId="0" applyFont="1" applyFill="1" applyBorder="1" applyAlignment="1">
      <alignment vertical="top"/>
    </xf>
    <xf numFmtId="0" fontId="23" fillId="6" borderId="0" xfId="32" applyFont="1" applyFill="1" applyBorder="1" applyAlignment="1">
      <alignment vertical="top"/>
    </xf>
    <xf numFmtId="37" fontId="22" fillId="6" borderId="10" xfId="37" applyNumberFormat="1" applyFont="1" applyFill="1" applyBorder="1" applyProtection="1"/>
    <xf numFmtId="0" fontId="22" fillId="6" borderId="11" xfId="0" applyFont="1" applyFill="1" applyBorder="1" applyProtection="1"/>
    <xf numFmtId="0" fontId="24" fillId="6" borderId="11" xfId="32" applyFont="1" applyFill="1" applyBorder="1" applyAlignment="1">
      <alignment vertical="top"/>
    </xf>
    <xf numFmtId="0" fontId="26" fillId="6" borderId="0" xfId="0" applyFont="1" applyFill="1"/>
    <xf numFmtId="0" fontId="24" fillId="6" borderId="0" xfId="32" applyFont="1" applyFill="1" applyAlignment="1">
      <alignment vertical="top"/>
    </xf>
    <xf numFmtId="167" fontId="0" fillId="4" borderId="0" xfId="0" applyNumberFormat="1" applyFill="1"/>
    <xf numFmtId="0" fontId="24" fillId="9" borderId="0" xfId="0" applyFont="1" applyFill="1" applyBorder="1"/>
    <xf numFmtId="37" fontId="24" fillId="9" borderId="13" xfId="35" applyNumberFormat="1" applyFont="1" applyFill="1" applyBorder="1" applyAlignment="1" applyProtection="1">
      <alignment horizontal="left"/>
    </xf>
    <xf numFmtId="0" fontId="24" fillId="9" borderId="14" xfId="32" applyFont="1" applyFill="1" applyBorder="1" applyAlignment="1">
      <alignment vertical="top"/>
    </xf>
    <xf numFmtId="0" fontId="22" fillId="8" borderId="0" xfId="33" applyFont="1" applyFill="1" applyBorder="1" applyProtection="1"/>
    <xf numFmtId="0" fontId="22" fillId="8" borderId="0" xfId="33" applyFont="1" applyFill="1" applyAlignment="1" applyProtection="1">
      <alignment horizontal="left"/>
    </xf>
    <xf numFmtId="0" fontId="24" fillId="6" borderId="0" xfId="33" applyFont="1" applyFill="1" applyProtection="1"/>
    <xf numFmtId="0" fontId="24" fillId="6" borderId="0" xfId="33" applyFont="1" applyFill="1"/>
    <xf numFmtId="37" fontId="24" fillId="6" borderId="0" xfId="33" applyNumberFormat="1" applyFont="1" applyFill="1" applyProtection="1"/>
    <xf numFmtId="37" fontId="24" fillId="6" borderId="0" xfId="33" applyNumberFormat="1" applyFont="1" applyFill="1" applyBorder="1" applyProtection="1"/>
    <xf numFmtId="37" fontId="23" fillId="6" borderId="0" xfId="33" applyNumberFormat="1" applyFont="1" applyFill="1" applyProtection="1"/>
    <xf numFmtId="0" fontId="24" fillId="6" borderId="0" xfId="33" applyFont="1" applyFill="1" applyBorder="1"/>
    <xf numFmtId="37" fontId="24" fillId="6" borderId="0" xfId="33" applyNumberFormat="1" applyFont="1" applyFill="1" applyBorder="1"/>
    <xf numFmtId="0" fontId="24" fillId="6" borderId="0" xfId="30" applyFont="1" applyFill="1"/>
    <xf numFmtId="37" fontId="24" fillId="6" borderId="0" xfId="33" applyNumberFormat="1" applyFont="1" applyFill="1"/>
    <xf numFmtId="165" fontId="24" fillId="6" borderId="0" xfId="49" applyNumberFormat="1" applyFont="1" applyFill="1" applyBorder="1"/>
    <xf numFmtId="164" fontId="24" fillId="7" borderId="0" xfId="48" applyNumberFormat="1" applyFont="1" applyFill="1" applyBorder="1" applyProtection="1"/>
    <xf numFmtId="0" fontId="24" fillId="7" borderId="0" xfId="48" applyFont="1" applyFill="1" applyBorder="1" applyProtection="1"/>
    <xf numFmtId="0" fontId="24" fillId="7" borderId="0" xfId="48" applyFont="1" applyFill="1" applyBorder="1"/>
    <xf numFmtId="166" fontId="22" fillId="9" borderId="14" xfId="39" applyFont="1" applyFill="1" applyBorder="1" applyProtection="1"/>
    <xf numFmtId="166" fontId="25" fillId="9" borderId="14" xfId="39" applyFont="1" applyFill="1" applyBorder="1" applyProtection="1"/>
    <xf numFmtId="37" fontId="24" fillId="9" borderId="0" xfId="35" applyNumberFormat="1" applyFont="1" applyFill="1" applyBorder="1" applyAlignment="1" applyProtection="1">
      <alignment horizontal="left"/>
    </xf>
    <xf numFmtId="0" fontId="24" fillId="6" borderId="0" xfId="31" applyFont="1" applyFill="1" applyBorder="1"/>
    <xf numFmtId="37" fontId="24" fillId="6" borderId="0" xfId="31" applyNumberFormat="1" applyFont="1" applyFill="1" applyBorder="1" applyProtection="1"/>
    <xf numFmtId="0" fontId="24" fillId="6" borderId="0" xfId="31" applyFont="1" applyFill="1" applyBorder="1" applyAlignment="1">
      <alignment vertical="top"/>
    </xf>
    <xf numFmtId="0" fontId="22" fillId="6" borderId="0" xfId="31" applyFont="1" applyFill="1" applyBorder="1"/>
    <xf numFmtId="167" fontId="24" fillId="6" borderId="0" xfId="31" applyNumberFormat="1" applyFont="1" applyFill="1" applyBorder="1"/>
    <xf numFmtId="168" fontId="24" fillId="6" borderId="0" xfId="31" applyNumberFormat="1" applyFont="1" applyFill="1" applyBorder="1"/>
    <xf numFmtId="37" fontId="22" fillId="6" borderId="14" xfId="0" applyNumberFormat="1" applyFont="1" applyFill="1" applyBorder="1" applyProtection="1"/>
    <xf numFmtId="37" fontId="24" fillId="6" borderId="14" xfId="32" applyNumberFormat="1" applyFont="1" applyFill="1" applyBorder="1" applyAlignment="1" applyProtection="1">
      <alignment horizontal="left"/>
    </xf>
    <xf numFmtId="37" fontId="23" fillId="10" borderId="18" xfId="39" applyNumberFormat="1" applyFont="1" applyFill="1" applyBorder="1" applyAlignment="1" applyProtection="1">
      <alignment horizontal="center"/>
    </xf>
    <xf numFmtId="37" fontId="24" fillId="10" borderId="19" xfId="39" applyNumberFormat="1" applyFont="1" applyFill="1" applyBorder="1" applyAlignment="1" applyProtection="1">
      <alignment horizontal="center"/>
    </xf>
    <xf numFmtId="0" fontId="24" fillId="9" borderId="18" xfId="0" applyFont="1" applyFill="1" applyBorder="1"/>
    <xf numFmtId="0" fontId="24" fillId="6" borderId="18" xfId="0" applyFont="1" applyFill="1" applyBorder="1"/>
    <xf numFmtId="167" fontId="24" fillId="9" borderId="18" xfId="0" applyNumberFormat="1" applyFont="1" applyFill="1" applyBorder="1" applyAlignment="1">
      <alignment horizontal="right" indent="1"/>
    </xf>
    <xf numFmtId="167" fontId="24" fillId="6" borderId="18" xfId="0" applyNumberFormat="1" applyFont="1" applyFill="1" applyBorder="1" applyAlignment="1">
      <alignment horizontal="right" indent="1"/>
    </xf>
    <xf numFmtId="167" fontId="24" fillId="9" borderId="19" xfId="0" applyNumberFormat="1" applyFont="1" applyFill="1" applyBorder="1" applyAlignment="1">
      <alignment horizontal="right" indent="1"/>
    </xf>
    <xf numFmtId="167" fontId="24" fillId="6" borderId="19" xfId="0" applyNumberFormat="1" applyFont="1" applyFill="1" applyBorder="1" applyAlignment="1">
      <alignment horizontal="right" indent="1"/>
    </xf>
    <xf numFmtId="167" fontId="28" fillId="9" borderId="18" xfId="0" applyNumberFormat="1" applyFont="1" applyFill="1" applyBorder="1" applyAlignment="1">
      <alignment horizontal="right" indent="1"/>
    </xf>
    <xf numFmtId="167" fontId="28" fillId="6" borderId="18" xfId="0" applyNumberFormat="1" applyFont="1" applyFill="1" applyBorder="1" applyAlignment="1">
      <alignment horizontal="right" indent="1"/>
    </xf>
    <xf numFmtId="167" fontId="28" fillId="9" borderId="19" xfId="0" applyNumberFormat="1" applyFont="1" applyFill="1" applyBorder="1" applyAlignment="1">
      <alignment horizontal="right" indent="1"/>
    </xf>
    <xf numFmtId="167" fontId="28" fillId="6" borderId="19" xfId="0" applyNumberFormat="1" applyFont="1" applyFill="1" applyBorder="1" applyAlignment="1">
      <alignment horizontal="right" indent="1"/>
    </xf>
    <xf numFmtId="167" fontId="23" fillId="9" borderId="18" xfId="0" applyNumberFormat="1" applyFont="1" applyFill="1" applyBorder="1" applyAlignment="1">
      <alignment horizontal="right" indent="1"/>
    </xf>
    <xf numFmtId="167" fontId="23" fillId="6" borderId="18" xfId="0" applyNumberFormat="1" applyFont="1" applyFill="1" applyBorder="1" applyAlignment="1">
      <alignment horizontal="right" indent="1"/>
    </xf>
    <xf numFmtId="167" fontId="24" fillId="9" borderId="21" xfId="0" applyNumberFormat="1" applyFont="1" applyFill="1" applyBorder="1" applyAlignment="1">
      <alignment horizontal="right" indent="1"/>
    </xf>
    <xf numFmtId="167" fontId="24" fillId="6" borderId="21" xfId="0" applyNumberFormat="1" applyFont="1" applyFill="1" applyBorder="1" applyAlignment="1">
      <alignment horizontal="right" indent="1"/>
    </xf>
    <xf numFmtId="167" fontId="22" fillId="6" borderId="18" xfId="0" applyNumberFormat="1" applyFont="1" applyFill="1" applyBorder="1" applyAlignment="1" applyProtection="1">
      <alignment horizontal="right" indent="1"/>
    </xf>
    <xf numFmtId="165" fontId="24" fillId="9" borderId="22" xfId="49" applyNumberFormat="1" applyFont="1" applyFill="1" applyBorder="1" applyAlignment="1">
      <alignment horizontal="right" indent="1"/>
    </xf>
    <xf numFmtId="165" fontId="24" fillId="6" borderId="22" xfId="49" applyNumberFormat="1" applyFont="1" applyFill="1" applyBorder="1" applyAlignment="1">
      <alignment horizontal="right" indent="1"/>
    </xf>
    <xf numFmtId="37" fontId="24" fillId="6" borderId="14" xfId="33" applyNumberFormat="1" applyFont="1" applyFill="1" applyBorder="1" applyProtection="1"/>
    <xf numFmtId="37" fontId="24" fillId="10" borderId="18" xfId="33" applyNumberFormat="1" applyFont="1" applyFill="1" applyBorder="1" applyAlignment="1" applyProtection="1">
      <alignment horizontal="right"/>
    </xf>
    <xf numFmtId="37" fontId="24" fillId="8" borderId="18" xfId="33" applyNumberFormat="1" applyFont="1" applyFill="1" applyBorder="1" applyAlignment="1" applyProtection="1">
      <alignment horizontal="right"/>
    </xf>
    <xf numFmtId="0" fontId="24" fillId="6" borderId="18" xfId="33" applyFont="1" applyFill="1" applyBorder="1"/>
    <xf numFmtId="37" fontId="24" fillId="9" borderId="18" xfId="33" applyNumberFormat="1" applyFont="1" applyFill="1" applyBorder="1" applyProtection="1"/>
    <xf numFmtId="37" fontId="24" fillId="6" borderId="18" xfId="33" applyNumberFormat="1" applyFont="1" applyFill="1" applyBorder="1" applyProtection="1"/>
    <xf numFmtId="37" fontId="24" fillId="9" borderId="18" xfId="33" applyNumberFormat="1" applyFont="1" applyFill="1" applyBorder="1" applyAlignment="1" applyProtection="1">
      <alignment horizontal="center"/>
    </xf>
    <xf numFmtId="37" fontId="24" fillId="6" borderId="18" xfId="33" applyNumberFormat="1" applyFont="1" applyFill="1" applyBorder="1" applyAlignment="1" applyProtection="1">
      <alignment horizontal="center"/>
    </xf>
    <xf numFmtId="167" fontId="24" fillId="9" borderId="18" xfId="33" applyNumberFormat="1" applyFont="1" applyFill="1" applyBorder="1" applyAlignment="1" applyProtection="1">
      <alignment horizontal="right" indent="1"/>
    </xf>
    <xf numFmtId="167" fontId="24" fillId="6" borderId="18" xfId="33" applyNumberFormat="1" applyFont="1" applyFill="1" applyBorder="1" applyAlignment="1" applyProtection="1">
      <alignment horizontal="right" indent="1"/>
    </xf>
    <xf numFmtId="167" fontId="24" fillId="9" borderId="19" xfId="33" applyNumberFormat="1" applyFont="1" applyFill="1" applyBorder="1" applyAlignment="1" applyProtection="1">
      <alignment horizontal="right" indent="1"/>
    </xf>
    <xf numFmtId="167" fontId="24" fillId="6" borderId="19" xfId="33" applyNumberFormat="1" applyFont="1" applyFill="1" applyBorder="1" applyAlignment="1" applyProtection="1">
      <alignment horizontal="right" indent="1"/>
    </xf>
    <xf numFmtId="0" fontId="24" fillId="9" borderId="18" xfId="33" applyFont="1" applyFill="1" applyBorder="1" applyAlignment="1">
      <alignment horizontal="right" indent="1"/>
    </xf>
    <xf numFmtId="0" fontId="24" fillId="6" borderId="18" xfId="33" applyFont="1" applyFill="1" applyBorder="1" applyAlignment="1">
      <alignment horizontal="right" indent="1"/>
    </xf>
    <xf numFmtId="164" fontId="24" fillId="6" borderId="18" xfId="33" applyNumberFormat="1" applyFont="1" applyFill="1" applyBorder="1" applyAlignment="1" applyProtection="1">
      <alignment horizontal="right" indent="1"/>
    </xf>
    <xf numFmtId="164" fontId="24" fillId="6" borderId="19" xfId="33" applyNumberFormat="1" applyFont="1" applyFill="1" applyBorder="1" applyAlignment="1" applyProtection="1">
      <alignment horizontal="right" indent="1"/>
    </xf>
    <xf numFmtId="167" fontId="24" fillId="9" borderId="18" xfId="33" applyNumberFormat="1" applyFont="1" applyFill="1" applyBorder="1" applyAlignment="1">
      <alignment horizontal="right" indent="1"/>
    </xf>
    <xf numFmtId="167" fontId="24" fillId="6" borderId="18" xfId="33" applyNumberFormat="1" applyFont="1" applyFill="1" applyBorder="1" applyAlignment="1">
      <alignment horizontal="right" indent="1"/>
    </xf>
    <xf numFmtId="0" fontId="24" fillId="6" borderId="0" xfId="32" applyFont="1" applyFill="1" applyBorder="1" applyAlignment="1" applyProtection="1">
      <alignment horizontal="left"/>
    </xf>
    <xf numFmtId="37" fontId="24" fillId="9" borderId="14" xfId="35" applyNumberFormat="1" applyFont="1" applyFill="1" applyBorder="1" applyAlignment="1" applyProtection="1">
      <alignment horizontal="left"/>
    </xf>
    <xf numFmtId="0" fontId="24" fillId="6" borderId="25" xfId="31" applyFont="1" applyFill="1" applyBorder="1"/>
    <xf numFmtId="0" fontId="24" fillId="6" borderId="25" xfId="31" applyFont="1" applyFill="1" applyBorder="1" applyAlignment="1">
      <alignment vertical="top"/>
    </xf>
    <xf numFmtId="0" fontId="24" fillId="6" borderId="24" xfId="31" applyFont="1" applyFill="1" applyBorder="1"/>
    <xf numFmtId="167" fontId="24" fillId="6" borderId="24" xfId="31" applyNumberFormat="1" applyFont="1" applyFill="1" applyBorder="1"/>
    <xf numFmtId="0" fontId="24" fillId="9" borderId="18" xfId="31" applyFont="1" applyFill="1" applyBorder="1"/>
    <xf numFmtId="0" fontId="24" fillId="6" borderId="18" xfId="31" applyFont="1" applyFill="1" applyBorder="1"/>
    <xf numFmtId="0" fontId="22" fillId="6" borderId="18" xfId="31" applyFont="1" applyFill="1" applyBorder="1"/>
    <xf numFmtId="167" fontId="24" fillId="9" borderId="18" xfId="31" applyNumberFormat="1" applyFont="1" applyFill="1" applyBorder="1" applyAlignment="1" applyProtection="1">
      <alignment horizontal="right" indent="1"/>
    </xf>
    <xf numFmtId="167" fontId="24" fillId="6" borderId="18" xfId="31" applyNumberFormat="1" applyFont="1" applyFill="1" applyBorder="1" applyProtection="1"/>
    <xf numFmtId="167" fontId="24" fillId="6" borderId="18" xfId="31" applyNumberFormat="1" applyFont="1" applyFill="1" applyBorder="1" applyAlignment="1" applyProtection="1">
      <alignment horizontal="right" indent="1"/>
    </xf>
    <xf numFmtId="167" fontId="24" fillId="9" borderId="26" xfId="31" applyNumberFormat="1" applyFont="1" applyFill="1" applyBorder="1" applyAlignment="1" applyProtection="1">
      <alignment horizontal="right" indent="1"/>
    </xf>
    <xf numFmtId="167" fontId="24" fillId="6" borderId="26" xfId="31" applyNumberFormat="1" applyFont="1" applyFill="1" applyBorder="1" applyProtection="1"/>
    <xf numFmtId="167" fontId="24" fillId="6" borderId="26" xfId="31" applyNumberFormat="1" applyFont="1" applyFill="1" applyBorder="1" applyAlignment="1" applyProtection="1">
      <alignment horizontal="right" indent="1"/>
    </xf>
    <xf numFmtId="164" fontId="24" fillId="6" borderId="18" xfId="31" applyNumberFormat="1" applyFont="1" applyFill="1" applyBorder="1" applyProtection="1"/>
    <xf numFmtId="167" fontId="23" fillId="9" borderId="18" xfId="31" applyNumberFormat="1" applyFont="1" applyFill="1" applyBorder="1" applyAlignment="1" applyProtection="1">
      <alignment horizontal="right" indent="1"/>
    </xf>
    <xf numFmtId="167" fontId="23" fillId="6" borderId="18" xfId="31" applyNumberFormat="1" applyFont="1" applyFill="1" applyBorder="1" applyProtection="1"/>
    <xf numFmtId="167" fontId="23" fillId="6" borderId="18" xfId="31" applyNumberFormat="1" applyFont="1" applyFill="1" applyBorder="1" applyAlignment="1" applyProtection="1">
      <alignment horizontal="right" indent="1"/>
    </xf>
    <xf numFmtId="167" fontId="24" fillId="6" borderId="18" xfId="31" applyNumberFormat="1" applyFont="1" applyFill="1" applyBorder="1"/>
    <xf numFmtId="168" fontId="24" fillId="6" borderId="18" xfId="31" applyNumberFormat="1" applyFont="1" applyFill="1" applyBorder="1"/>
    <xf numFmtId="166" fontId="24" fillId="6" borderId="0" xfId="37" applyFont="1" applyFill="1" applyBorder="1"/>
    <xf numFmtId="167" fontId="25" fillId="6" borderId="0" xfId="37" applyNumberFormat="1" applyFont="1" applyFill="1" applyBorder="1" applyAlignment="1" applyProtection="1">
      <alignment horizontal="right"/>
    </xf>
    <xf numFmtId="3" fontId="24" fillId="6" borderId="0" xfId="0" applyNumberFormat="1" applyFont="1" applyFill="1" applyBorder="1"/>
    <xf numFmtId="166" fontId="23" fillId="6" borderId="0" xfId="37" applyFont="1" applyFill="1" applyBorder="1"/>
    <xf numFmtId="0" fontId="23" fillId="6" borderId="0" xfId="0" applyFont="1" applyFill="1" applyBorder="1" applyAlignment="1">
      <alignment wrapText="1"/>
    </xf>
    <xf numFmtId="0" fontId="23" fillId="6" borderId="0" xfId="36" applyFont="1" applyFill="1" applyBorder="1"/>
    <xf numFmtId="0" fontId="23" fillId="6" borderId="0" xfId="0" applyFont="1" applyFill="1" applyBorder="1"/>
    <xf numFmtId="0" fontId="24" fillId="6" borderId="0" xfId="0" applyFont="1" applyFill="1" applyBorder="1" applyAlignment="1">
      <alignment wrapText="1"/>
    </xf>
    <xf numFmtId="0" fontId="24" fillId="6" borderId="0" xfId="36" applyFont="1" applyFill="1" applyBorder="1"/>
    <xf numFmtId="0" fontId="24" fillId="6" borderId="0" xfId="0" applyFont="1" applyFill="1" applyBorder="1" applyAlignment="1">
      <alignment vertical="top"/>
    </xf>
    <xf numFmtId="0" fontId="23" fillId="6" borderId="0" xfId="0" applyNumberFormat="1" applyFont="1" applyFill="1" applyBorder="1" applyAlignment="1">
      <alignment vertical="center"/>
    </xf>
    <xf numFmtId="0" fontId="24" fillId="6" borderId="0" xfId="0" applyNumberFormat="1" applyFont="1" applyFill="1" applyBorder="1" applyAlignment="1">
      <alignment vertical="center"/>
    </xf>
    <xf numFmtId="0" fontId="23" fillId="9" borderId="0" xfId="36" applyFont="1" applyFill="1" applyBorder="1" applyAlignment="1" applyProtection="1">
      <alignment horizontal="left"/>
    </xf>
    <xf numFmtId="0" fontId="24" fillId="12" borderId="0" xfId="36" applyFont="1" applyFill="1" applyBorder="1"/>
    <xf numFmtId="37" fontId="27" fillId="9" borderId="18" xfId="38" applyNumberFormat="1" applyFont="1" applyFill="1" applyBorder="1" applyAlignment="1" applyProtection="1">
      <alignment horizontal="center"/>
    </xf>
    <xf numFmtId="37" fontId="24" fillId="9" borderId="18" xfId="38" applyNumberFormat="1" applyFont="1" applyFill="1" applyBorder="1" applyAlignment="1" applyProtection="1">
      <alignment horizontal="center"/>
    </xf>
    <xf numFmtId="15" fontId="22" fillId="9" borderId="27" xfId="31" applyNumberFormat="1" applyFont="1" applyFill="1" applyBorder="1" applyAlignment="1">
      <alignment horizontal="center"/>
    </xf>
    <xf numFmtId="166" fontId="24" fillId="9" borderId="18" xfId="37" applyFont="1" applyFill="1" applyBorder="1"/>
    <xf numFmtId="3" fontId="23" fillId="6" borderId="18" xfId="37" applyNumberFormat="1" applyFont="1" applyFill="1" applyBorder="1"/>
    <xf numFmtId="166" fontId="24" fillId="6" borderId="18" xfId="37" applyFont="1" applyFill="1" applyBorder="1"/>
    <xf numFmtId="3" fontId="23" fillId="6" borderId="28" xfId="37" applyNumberFormat="1" applyFont="1" applyFill="1" applyBorder="1"/>
    <xf numFmtId="0" fontId="26" fillId="6" borderId="12" xfId="30" applyFont="1" applyFill="1" applyBorder="1" applyAlignment="1"/>
    <xf numFmtId="0" fontId="26" fillId="6" borderId="0" xfId="30" applyFont="1" applyFill="1" applyBorder="1" applyAlignment="1"/>
    <xf numFmtId="167" fontId="22" fillId="9" borderId="18" xfId="37" applyNumberFormat="1" applyFont="1" applyFill="1" applyBorder="1" applyAlignment="1" applyProtection="1">
      <alignment horizontal="right" indent="1"/>
    </xf>
    <xf numFmtId="167" fontId="22" fillId="6" borderId="18" xfId="37" applyNumberFormat="1" applyFont="1" applyFill="1" applyBorder="1" applyAlignment="1" applyProtection="1">
      <alignment horizontal="right" indent="1"/>
    </xf>
    <xf numFmtId="167" fontId="25" fillId="9" borderId="18" xfId="37" applyNumberFormat="1" applyFont="1" applyFill="1" applyBorder="1" applyAlignment="1" applyProtection="1">
      <alignment horizontal="right" indent="1"/>
    </xf>
    <xf numFmtId="167" fontId="25" fillId="6" borderId="18" xfId="37" applyNumberFormat="1" applyFont="1" applyFill="1" applyBorder="1" applyAlignment="1" applyProtection="1">
      <alignment horizontal="right" indent="1"/>
    </xf>
    <xf numFmtId="3" fontId="25" fillId="6" borderId="18" xfId="37" applyNumberFormat="1" applyFont="1" applyFill="1" applyBorder="1" applyAlignment="1" applyProtection="1">
      <alignment horizontal="right" indent="1"/>
    </xf>
    <xf numFmtId="167" fontId="23" fillId="9" borderId="18" xfId="37" applyNumberFormat="1" applyFont="1" applyFill="1" applyBorder="1" applyAlignment="1" applyProtection="1">
      <alignment horizontal="right" indent="1"/>
    </xf>
    <xf numFmtId="167" fontId="23" fillId="6" borderId="18" xfId="37" applyNumberFormat="1" applyFont="1" applyFill="1" applyBorder="1" applyAlignment="1" applyProtection="1">
      <alignment horizontal="right" indent="1"/>
    </xf>
    <xf numFmtId="3" fontId="25" fillId="9" borderId="18" xfId="37" applyNumberFormat="1" applyFont="1" applyFill="1" applyBorder="1" applyAlignment="1" applyProtection="1">
      <alignment horizontal="right" indent="1"/>
    </xf>
    <xf numFmtId="167" fontId="24" fillId="6" borderId="18" xfId="37" applyNumberFormat="1" applyFont="1" applyFill="1" applyBorder="1" applyAlignment="1">
      <alignment horizontal="right" indent="1"/>
    </xf>
    <xf numFmtId="167" fontId="24" fillId="9" borderId="18" xfId="37" applyNumberFormat="1" applyFont="1" applyFill="1" applyBorder="1" applyAlignment="1">
      <alignment horizontal="right" indent="1"/>
    </xf>
    <xf numFmtId="167" fontId="23" fillId="6" borderId="18" xfId="37" applyNumberFormat="1" applyFont="1" applyFill="1" applyBorder="1" applyAlignment="1">
      <alignment horizontal="right" indent="1"/>
    </xf>
    <xf numFmtId="167" fontId="23" fillId="9" borderId="18" xfId="37" applyNumberFormat="1" applyFont="1" applyFill="1" applyBorder="1" applyAlignment="1">
      <alignment horizontal="right" indent="1"/>
    </xf>
    <xf numFmtId="164" fontId="24" fillId="6" borderId="0" xfId="30" applyNumberFormat="1" applyFont="1" applyFill="1" applyBorder="1"/>
    <xf numFmtId="0" fontId="24" fillId="6" borderId="0" xfId="30" applyFont="1" applyFill="1" applyBorder="1"/>
    <xf numFmtId="0" fontId="23" fillId="6" borderId="0" xfId="30" applyFont="1" applyFill="1" applyBorder="1"/>
    <xf numFmtId="0" fontId="24" fillId="6" borderId="0" xfId="48" applyFont="1" applyFill="1" applyBorder="1"/>
    <xf numFmtId="0" fontId="32" fillId="6" borderId="0" xfId="30" applyFont="1" applyFill="1" applyBorder="1"/>
    <xf numFmtId="0" fontId="31" fillId="6" borderId="0" xfId="30" applyFont="1" applyFill="1" applyBorder="1"/>
    <xf numFmtId="0" fontId="26" fillId="6" borderId="0" xfId="48" applyFont="1" applyFill="1" applyBorder="1"/>
    <xf numFmtId="0" fontId="26" fillId="6" borderId="0" xfId="30" applyFont="1" applyFill="1" applyBorder="1"/>
    <xf numFmtId="0" fontId="24" fillId="6" borderId="0" xfId="30" applyFont="1" applyFill="1" applyBorder="1" applyAlignment="1">
      <alignment horizontal="left" indent="1"/>
    </xf>
    <xf numFmtId="0" fontId="24" fillId="6" borderId="0" xfId="30" applyFont="1" applyFill="1" applyBorder="1" applyAlignment="1">
      <alignment horizontal="left"/>
    </xf>
    <xf numFmtId="0" fontId="24" fillId="6" borderId="0" xfId="34" applyFont="1" applyFill="1" applyBorder="1" applyAlignment="1">
      <alignment horizontal="left" indent="1"/>
    </xf>
    <xf numFmtId="0" fontId="24" fillId="6" borderId="0" xfId="34" applyFont="1" applyFill="1" applyBorder="1" applyAlignment="1">
      <alignment horizontal="left"/>
    </xf>
    <xf numFmtId="0" fontId="26" fillId="6" borderId="0" xfId="0" applyFont="1" applyFill="1" applyBorder="1"/>
    <xf numFmtId="0" fontId="30" fillId="6" borderId="0" xfId="30" applyFont="1" applyFill="1" applyBorder="1"/>
    <xf numFmtId="0" fontId="24" fillId="9" borderId="18" xfId="30" applyFont="1" applyFill="1" applyBorder="1"/>
    <xf numFmtId="15" fontId="23" fillId="6" borderId="18" xfId="30" applyNumberFormat="1" applyFont="1" applyFill="1" applyBorder="1" applyAlignment="1">
      <alignment horizontal="center"/>
    </xf>
    <xf numFmtId="0" fontId="24" fillId="6" borderId="18" xfId="30" applyFont="1" applyFill="1" applyBorder="1"/>
    <xf numFmtId="169" fontId="24" fillId="9" borderId="18" xfId="30" applyNumberFormat="1" applyFont="1" applyFill="1" applyBorder="1" applyAlignment="1">
      <alignment horizontal="right" indent="1"/>
    </xf>
    <xf numFmtId="169" fontId="24" fillId="6" borderId="18" xfId="30" applyNumberFormat="1" applyFont="1" applyFill="1" applyBorder="1" applyAlignment="1">
      <alignment horizontal="right" indent="1"/>
    </xf>
    <xf numFmtId="164" fontId="24" fillId="9" borderId="18" xfId="30" applyNumberFormat="1" applyFont="1" applyFill="1" applyBorder="1" applyAlignment="1">
      <alignment horizontal="right" indent="1"/>
    </xf>
    <xf numFmtId="164" fontId="22" fillId="6" borderId="18" xfId="30" applyNumberFormat="1" applyFont="1" applyFill="1" applyBorder="1" applyAlignment="1">
      <alignment horizontal="right" indent="1"/>
    </xf>
    <xf numFmtId="164" fontId="24" fillId="6" borderId="18" xfId="30" applyNumberFormat="1" applyFont="1" applyFill="1" applyBorder="1" applyAlignment="1">
      <alignment horizontal="right" indent="1"/>
    </xf>
    <xf numFmtId="0" fontId="24" fillId="9" borderId="18" xfId="30" applyFont="1" applyFill="1" applyBorder="1" applyAlignment="1">
      <alignment horizontal="right" indent="1"/>
    </xf>
    <xf numFmtId="0" fontId="24" fillId="6" borderId="18" xfId="30" applyFont="1" applyFill="1" applyBorder="1" applyAlignment="1">
      <alignment horizontal="right" indent="1"/>
    </xf>
    <xf numFmtId="15" fontId="23" fillId="9" borderId="18" xfId="30" quotePrefix="1" applyNumberFormat="1" applyFont="1" applyFill="1" applyBorder="1" applyAlignment="1">
      <alignment horizontal="right" indent="1"/>
    </xf>
    <xf numFmtId="169" fontId="23" fillId="6" borderId="18" xfId="30" applyNumberFormat="1" applyFont="1" applyFill="1" applyBorder="1" applyAlignment="1">
      <alignment horizontal="right" indent="1"/>
    </xf>
    <xf numFmtId="15" fontId="23" fillId="6" borderId="18" xfId="30" quotePrefix="1" applyNumberFormat="1" applyFont="1" applyFill="1" applyBorder="1" applyAlignment="1">
      <alignment horizontal="right" indent="1"/>
    </xf>
    <xf numFmtId="165" fontId="24" fillId="9" borderId="18" xfId="49" applyNumberFormat="1" applyFont="1" applyFill="1" applyBorder="1" applyAlignment="1">
      <alignment horizontal="right" indent="1"/>
    </xf>
    <xf numFmtId="165" fontId="24" fillId="6" borderId="18" xfId="49" applyNumberFormat="1" applyFont="1" applyFill="1" applyBorder="1" applyAlignment="1">
      <alignment horizontal="right" indent="1"/>
    </xf>
    <xf numFmtId="3" fontId="24" fillId="12" borderId="18" xfId="30" applyNumberFormat="1" applyFont="1" applyFill="1" applyBorder="1" applyAlignment="1">
      <alignment horizontal="right" indent="1"/>
    </xf>
    <xf numFmtId="3" fontId="24" fillId="6" borderId="18" xfId="49" applyNumberFormat="1" applyFont="1" applyFill="1" applyBorder="1" applyAlignment="1">
      <alignment horizontal="right" indent="1"/>
    </xf>
    <xf numFmtId="3" fontId="24" fillId="7" borderId="18" xfId="30" applyNumberFormat="1" applyFont="1" applyFill="1" applyBorder="1" applyAlignment="1">
      <alignment horizontal="right" indent="1"/>
    </xf>
    <xf numFmtId="165" fontId="24" fillId="12" borderId="18" xfId="49" applyNumberFormat="1" applyFont="1" applyFill="1" applyBorder="1" applyAlignment="1">
      <alignment horizontal="right" indent="1"/>
    </xf>
    <xf numFmtId="165" fontId="24" fillId="7" borderId="18" xfId="49" applyNumberFormat="1" applyFont="1" applyFill="1" applyBorder="1" applyAlignment="1">
      <alignment horizontal="right" indent="1"/>
    </xf>
    <xf numFmtId="3" fontId="24" fillId="9" borderId="18" xfId="30" applyNumberFormat="1" applyFont="1" applyFill="1" applyBorder="1" applyAlignment="1">
      <alignment horizontal="right" indent="1"/>
    </xf>
    <xf numFmtId="3" fontId="24" fillId="6" borderId="18" xfId="30" applyNumberFormat="1" applyFont="1" applyFill="1" applyBorder="1" applyAlignment="1">
      <alignment horizontal="right" indent="1"/>
    </xf>
    <xf numFmtId="170" fontId="24" fillId="6" borderId="18" xfId="30" applyNumberFormat="1" applyFont="1" applyFill="1" applyBorder="1" applyAlignment="1">
      <alignment horizontal="right" indent="1"/>
    </xf>
    <xf numFmtId="165" fontId="28" fillId="9" borderId="18" xfId="49" applyNumberFormat="1" applyFont="1" applyFill="1" applyBorder="1" applyAlignment="1">
      <alignment horizontal="right" indent="1"/>
    </xf>
    <xf numFmtId="165" fontId="28" fillId="6" borderId="18" xfId="49" applyNumberFormat="1" applyFont="1" applyFill="1" applyBorder="1" applyAlignment="1">
      <alignment horizontal="right" indent="1"/>
    </xf>
    <xf numFmtId="9" fontId="24" fillId="9" borderId="18" xfId="49" applyNumberFormat="1" applyFont="1" applyFill="1" applyBorder="1" applyAlignment="1">
      <alignment horizontal="right" indent="1"/>
    </xf>
    <xf numFmtId="9" fontId="24" fillId="6" borderId="18" xfId="49" applyNumberFormat="1" applyFont="1" applyFill="1" applyBorder="1" applyAlignment="1">
      <alignment horizontal="right" indent="1"/>
    </xf>
    <xf numFmtId="9" fontId="24" fillId="9" borderId="18" xfId="30" applyNumberFormat="1" applyFont="1" applyFill="1" applyBorder="1" applyAlignment="1">
      <alignment horizontal="right" indent="1"/>
    </xf>
    <xf numFmtId="9" fontId="24" fillId="6" borderId="18" xfId="30" applyNumberFormat="1" applyFont="1" applyFill="1" applyBorder="1" applyAlignment="1">
      <alignment horizontal="right" indent="1"/>
    </xf>
    <xf numFmtId="0" fontId="24" fillId="6" borderId="31" xfId="30" applyFont="1" applyFill="1" applyBorder="1"/>
    <xf numFmtId="164" fontId="24" fillId="9" borderId="32" xfId="30" applyNumberFormat="1" applyFont="1" applyFill="1" applyBorder="1" applyAlignment="1">
      <alignment horizontal="right" indent="1"/>
    </xf>
    <xf numFmtId="164" fontId="24" fillId="6" borderId="32" xfId="30" applyNumberFormat="1" applyFont="1" applyFill="1" applyBorder="1" applyAlignment="1">
      <alignment horizontal="right" indent="1"/>
    </xf>
    <xf numFmtId="0" fontId="24" fillId="6" borderId="33" xfId="30" applyFont="1" applyFill="1" applyBorder="1"/>
    <xf numFmtId="165" fontId="24" fillId="6" borderId="33" xfId="49" applyNumberFormat="1" applyFont="1" applyFill="1" applyBorder="1"/>
    <xf numFmtId="164" fontId="24" fillId="6" borderId="33" xfId="30" applyNumberFormat="1" applyFont="1" applyFill="1" applyBorder="1" applyAlignment="1">
      <alignment horizontal="right"/>
    </xf>
    <xf numFmtId="15" fontId="23" fillId="6" borderId="33" xfId="30" quotePrefix="1" applyNumberFormat="1" applyFont="1" applyFill="1" applyBorder="1" applyAlignment="1">
      <alignment horizontal="center"/>
    </xf>
    <xf numFmtId="37" fontId="24" fillId="6" borderId="33" xfId="30" applyNumberFormat="1" applyFont="1" applyFill="1" applyBorder="1"/>
    <xf numFmtId="164" fontId="24" fillId="6" borderId="33" xfId="30" applyNumberFormat="1" applyFont="1" applyFill="1" applyBorder="1"/>
    <xf numFmtId="169" fontId="24" fillId="6" borderId="33" xfId="30" applyNumberFormat="1" applyFont="1" applyFill="1" applyBorder="1"/>
    <xf numFmtId="170" fontId="24" fillId="6" borderId="33" xfId="30" applyNumberFormat="1" applyFont="1" applyFill="1" applyBorder="1" applyAlignment="1">
      <alignment horizontal="right"/>
    </xf>
    <xf numFmtId="170" fontId="24" fillId="6" borderId="33" xfId="30" applyNumberFormat="1" applyFont="1" applyFill="1" applyBorder="1"/>
    <xf numFmtId="164" fontId="31" fillId="6" borderId="33" xfId="30" applyNumberFormat="1" applyFont="1" applyFill="1" applyBorder="1"/>
    <xf numFmtId="0" fontId="31" fillId="6" borderId="33" xfId="30" applyFont="1" applyFill="1" applyBorder="1"/>
    <xf numFmtId="15" fontId="32" fillId="6" borderId="33" xfId="30" quotePrefix="1" applyNumberFormat="1" applyFont="1" applyFill="1" applyBorder="1" applyAlignment="1">
      <alignment horizontal="center"/>
    </xf>
    <xf numFmtId="169" fontId="31" fillId="6" borderId="33" xfId="30" applyNumberFormat="1" applyFont="1" applyFill="1" applyBorder="1" applyAlignment="1">
      <alignment horizontal="right"/>
    </xf>
    <xf numFmtId="37" fontId="31" fillId="6" borderId="33" xfId="30" applyNumberFormat="1" applyFont="1" applyFill="1" applyBorder="1"/>
    <xf numFmtId="169" fontId="31" fillId="6" borderId="33" xfId="30" applyNumberFormat="1" applyFont="1" applyFill="1" applyBorder="1"/>
    <xf numFmtId="37" fontId="33" fillId="9" borderId="12" xfId="35" applyNumberFormat="1" applyFont="1" applyFill="1" applyBorder="1" applyAlignment="1" applyProtection="1">
      <alignment horizontal="left"/>
    </xf>
    <xf numFmtId="0" fontId="33" fillId="9" borderId="12" xfId="32" applyFont="1" applyFill="1" applyBorder="1" applyAlignment="1">
      <alignment vertical="top"/>
    </xf>
    <xf numFmtId="166" fontId="33" fillId="10" borderId="17" xfId="39" applyNumberFormat="1" applyFont="1" applyFill="1" applyBorder="1" applyAlignment="1" applyProtection="1">
      <alignment horizontal="center"/>
    </xf>
    <xf numFmtId="37" fontId="33" fillId="9" borderId="0" xfId="35" applyNumberFormat="1" applyFont="1" applyFill="1" applyBorder="1" applyAlignment="1" applyProtection="1">
      <alignment horizontal="left"/>
    </xf>
    <xf numFmtId="0" fontId="33" fillId="9" borderId="0" xfId="32" applyFont="1" applyFill="1" applyBorder="1" applyAlignment="1">
      <alignment vertical="top"/>
    </xf>
    <xf numFmtId="37" fontId="33" fillId="10" borderId="18" xfId="39" applyNumberFormat="1" applyFont="1" applyFill="1" applyBorder="1" applyAlignment="1" applyProtection="1">
      <alignment horizontal="center"/>
    </xf>
    <xf numFmtId="37" fontId="33" fillId="9" borderId="5" xfId="35" applyNumberFormat="1" applyFont="1" applyFill="1" applyBorder="1" applyAlignment="1" applyProtection="1">
      <alignment horizontal="left"/>
    </xf>
    <xf numFmtId="37" fontId="34" fillId="9" borderId="18" xfId="38" applyNumberFormat="1" applyFont="1" applyFill="1" applyBorder="1" applyAlignment="1" applyProtection="1">
      <alignment horizontal="center"/>
    </xf>
    <xf numFmtId="0" fontId="33" fillId="6" borderId="5" xfId="32" applyFont="1" applyFill="1" applyBorder="1" applyAlignment="1" applyProtection="1">
      <alignment horizontal="left"/>
    </xf>
    <xf numFmtId="0" fontId="33" fillId="6" borderId="0" xfId="32" applyFont="1" applyFill="1" applyBorder="1" applyAlignment="1">
      <alignment vertical="top"/>
    </xf>
    <xf numFmtId="0" fontId="33" fillId="9" borderId="18" xfId="0" applyFont="1" applyFill="1" applyBorder="1"/>
    <xf numFmtId="0" fontId="33" fillId="6" borderId="18" xfId="0" applyFont="1" applyFill="1" applyBorder="1"/>
    <xf numFmtId="0" fontId="24" fillId="6" borderId="14" xfId="32" applyFont="1" applyFill="1" applyBorder="1" applyAlignment="1">
      <alignment vertical="top"/>
    </xf>
    <xf numFmtId="0" fontId="33" fillId="11" borderId="15" xfId="32" applyFont="1" applyFill="1" applyBorder="1" applyAlignment="1" applyProtection="1">
      <alignment horizontal="left"/>
    </xf>
    <xf numFmtId="37" fontId="35" fillId="11" borderId="16" xfId="0" applyNumberFormat="1" applyFont="1" applyFill="1" applyBorder="1" applyProtection="1"/>
    <xf numFmtId="0" fontId="33" fillId="11" borderId="16" xfId="32" applyFont="1" applyFill="1" applyBorder="1" applyAlignment="1">
      <alignment vertical="top"/>
    </xf>
    <xf numFmtId="167" fontId="33" fillId="11" borderId="20" xfId="0" applyNumberFormat="1" applyFont="1" applyFill="1" applyBorder="1" applyAlignment="1">
      <alignment horizontal="right" indent="1"/>
    </xf>
    <xf numFmtId="0" fontId="24" fillId="6" borderId="13" xfId="32" applyFont="1" applyFill="1" applyBorder="1" applyAlignment="1">
      <alignment vertical="top"/>
    </xf>
    <xf numFmtId="0" fontId="24" fillId="6" borderId="14" xfId="0" applyFont="1" applyFill="1" applyBorder="1"/>
    <xf numFmtId="0" fontId="33" fillId="11" borderId="5" xfId="32" applyFont="1" applyFill="1" applyBorder="1" applyAlignment="1">
      <alignment vertical="top"/>
    </xf>
    <xf numFmtId="37" fontId="33" fillId="11" borderId="0" xfId="32" applyNumberFormat="1" applyFont="1" applyFill="1" applyBorder="1" applyAlignment="1" applyProtection="1">
      <alignment horizontal="left"/>
    </xf>
    <xf numFmtId="0" fontId="33" fillId="11" borderId="0" xfId="32" applyFont="1" applyFill="1" applyBorder="1" applyAlignment="1">
      <alignment vertical="top"/>
    </xf>
    <xf numFmtId="167" fontId="33" fillId="11" borderId="18" xfId="0" applyNumberFormat="1" applyFont="1" applyFill="1" applyBorder="1" applyAlignment="1">
      <alignment horizontal="right" indent="1"/>
    </xf>
    <xf numFmtId="0" fontId="33" fillId="6" borderId="5" xfId="32" applyFont="1" applyFill="1" applyBorder="1" applyAlignment="1">
      <alignment vertical="top"/>
    </xf>
    <xf numFmtId="167" fontId="33" fillId="9" borderId="18" xfId="0" applyNumberFormat="1" applyFont="1" applyFill="1" applyBorder="1" applyAlignment="1">
      <alignment horizontal="right" indent="1"/>
    </xf>
    <xf numFmtId="167" fontId="33" fillId="6" borderId="18" xfId="0" applyNumberFormat="1" applyFont="1" applyFill="1" applyBorder="1" applyAlignment="1">
      <alignment horizontal="right" indent="1"/>
    </xf>
    <xf numFmtId="37" fontId="33" fillId="11" borderId="5" xfId="32" applyNumberFormat="1" applyFont="1" applyFill="1" applyBorder="1" applyAlignment="1" applyProtection="1">
      <alignment horizontal="left"/>
    </xf>
    <xf numFmtId="37" fontId="35" fillId="11" borderId="0" xfId="0" applyNumberFormat="1" applyFont="1" applyFill="1" applyBorder="1" applyProtection="1"/>
    <xf numFmtId="37" fontId="33" fillId="6" borderId="0" xfId="32" applyNumberFormat="1" applyFont="1" applyFill="1" applyBorder="1" applyAlignment="1" applyProtection="1">
      <alignment horizontal="left"/>
    </xf>
    <xf numFmtId="0" fontId="33" fillId="11" borderId="0" xfId="0" applyFont="1" applyFill="1"/>
    <xf numFmtId="37" fontId="35" fillId="11" borderId="5" xfId="0" applyNumberFormat="1" applyFont="1" applyFill="1" applyBorder="1" applyProtection="1"/>
    <xf numFmtId="0" fontId="22" fillId="6" borderId="13" xfId="0" applyFont="1" applyFill="1" applyBorder="1" applyProtection="1"/>
    <xf numFmtId="37" fontId="35" fillId="6" borderId="5" xfId="0" applyNumberFormat="1" applyFont="1" applyFill="1" applyBorder="1" applyProtection="1"/>
    <xf numFmtId="37" fontId="35" fillId="6" borderId="0" xfId="0" applyNumberFormat="1" applyFont="1" applyFill="1" applyBorder="1" applyProtection="1"/>
    <xf numFmtId="37" fontId="35" fillId="6" borderId="13" xfId="0" applyNumberFormat="1" applyFont="1" applyFill="1" applyBorder="1" applyProtection="1"/>
    <xf numFmtId="37" fontId="35" fillId="6" borderId="14" xfId="0" applyNumberFormat="1" applyFont="1" applyFill="1" applyBorder="1" applyProtection="1"/>
    <xf numFmtId="167" fontId="33" fillId="9" borderId="19" xfId="0" applyNumberFormat="1" applyFont="1" applyFill="1" applyBorder="1" applyAlignment="1">
      <alignment horizontal="right" indent="1"/>
    </xf>
    <xf numFmtId="167" fontId="33" fillId="6" borderId="19" xfId="0" applyNumberFormat="1" applyFont="1" applyFill="1" applyBorder="1" applyAlignment="1">
      <alignment horizontal="right" indent="1"/>
    </xf>
    <xf numFmtId="166" fontId="35" fillId="9" borderId="12" xfId="39" applyFont="1" applyFill="1" applyBorder="1" applyProtection="1"/>
    <xf numFmtId="166" fontId="35" fillId="9" borderId="12" xfId="39" applyFont="1" applyFill="1" applyBorder="1" applyAlignment="1" applyProtection="1">
      <alignment horizontal="centerContinuous"/>
    </xf>
    <xf numFmtId="166" fontId="35" fillId="9" borderId="0" xfId="39" applyFont="1" applyFill="1" applyBorder="1" applyAlignment="1" applyProtection="1">
      <alignment horizontal="left"/>
    </xf>
    <xf numFmtId="166" fontId="35" fillId="9" borderId="0" xfId="39" applyFont="1" applyFill="1" applyBorder="1" applyProtection="1"/>
    <xf numFmtId="37" fontId="33" fillId="10" borderId="18" xfId="39" quotePrefix="1" applyNumberFormat="1" applyFont="1" applyFill="1" applyBorder="1" applyAlignment="1" applyProtection="1">
      <alignment horizontal="center"/>
    </xf>
    <xf numFmtId="37" fontId="36" fillId="10" borderId="18" xfId="39" applyNumberFormat="1" applyFont="1" applyFill="1" applyBorder="1" applyAlignment="1" applyProtection="1">
      <alignment horizontal="center"/>
    </xf>
    <xf numFmtId="37" fontId="33" fillId="6" borderId="0" xfId="33" applyNumberFormat="1" applyFont="1" applyFill="1" applyBorder="1" applyProtection="1"/>
    <xf numFmtId="37" fontId="33" fillId="6" borderId="0" xfId="33" applyNumberFormat="1" applyFont="1" applyFill="1" applyProtection="1"/>
    <xf numFmtId="37" fontId="33" fillId="9" borderId="18" xfId="33" applyNumberFormat="1" applyFont="1" applyFill="1" applyBorder="1" applyProtection="1"/>
    <xf numFmtId="37" fontId="33" fillId="6" borderId="18" xfId="33" applyNumberFormat="1" applyFont="1" applyFill="1" applyBorder="1" applyProtection="1"/>
    <xf numFmtId="37" fontId="33" fillId="9" borderId="18" xfId="33" applyNumberFormat="1" applyFont="1" applyFill="1" applyBorder="1" applyAlignment="1" applyProtection="1">
      <alignment horizontal="center"/>
    </xf>
    <xf numFmtId="37" fontId="33" fillId="6" borderId="18" xfId="33" applyNumberFormat="1" applyFont="1" applyFill="1" applyBorder="1" applyAlignment="1" applyProtection="1">
      <alignment horizontal="center"/>
    </xf>
    <xf numFmtId="37" fontId="33" fillId="11" borderId="0" xfId="33" applyNumberFormat="1" applyFont="1" applyFill="1" applyProtection="1"/>
    <xf numFmtId="167" fontId="33" fillId="11" borderId="18" xfId="33" applyNumberFormat="1" applyFont="1" applyFill="1" applyBorder="1" applyAlignment="1" applyProtection="1">
      <alignment horizontal="right" indent="1"/>
    </xf>
    <xf numFmtId="37" fontId="33" fillId="11" borderId="8" xfId="33" applyNumberFormat="1" applyFont="1" applyFill="1" applyBorder="1" applyProtection="1"/>
    <xf numFmtId="167" fontId="33" fillId="11" borderId="23" xfId="33" applyNumberFormat="1" applyFont="1" applyFill="1" applyBorder="1" applyAlignment="1" applyProtection="1">
      <alignment horizontal="right" indent="1"/>
    </xf>
    <xf numFmtId="167" fontId="33" fillId="9" borderId="18" xfId="33" applyNumberFormat="1" applyFont="1" applyFill="1" applyBorder="1" applyAlignment="1" applyProtection="1">
      <alignment horizontal="right" indent="1"/>
    </xf>
    <xf numFmtId="167" fontId="33" fillId="6" borderId="18" xfId="33" applyNumberFormat="1" applyFont="1" applyFill="1" applyBorder="1" applyAlignment="1" applyProtection="1">
      <alignment horizontal="right" indent="1"/>
    </xf>
    <xf numFmtId="0" fontId="33" fillId="11" borderId="0" xfId="33" applyFont="1" applyFill="1"/>
    <xf numFmtId="37" fontId="33" fillId="6" borderId="14" xfId="33" applyNumberFormat="1" applyFont="1" applyFill="1" applyBorder="1" applyProtection="1"/>
    <xf numFmtId="167" fontId="33" fillId="9" borderId="19" xfId="33" applyNumberFormat="1" applyFont="1" applyFill="1" applyBorder="1" applyAlignment="1" applyProtection="1">
      <alignment horizontal="right" indent="1"/>
    </xf>
    <xf numFmtId="167" fontId="33" fillId="6" borderId="19" xfId="33" applyNumberFormat="1" applyFont="1" applyFill="1" applyBorder="1" applyAlignment="1" applyProtection="1">
      <alignment horizontal="right" indent="1"/>
    </xf>
    <xf numFmtId="37" fontId="33" fillId="11" borderId="11" xfId="33" applyNumberFormat="1" applyFont="1" applyFill="1" applyBorder="1" applyProtection="1"/>
    <xf numFmtId="165" fontId="33" fillId="11" borderId="22" xfId="49" applyNumberFormat="1" applyFont="1" applyFill="1" applyBorder="1" applyAlignment="1" applyProtection="1">
      <alignment horizontal="right" indent="1"/>
    </xf>
    <xf numFmtId="0" fontId="35" fillId="6" borderId="0" xfId="31" applyFont="1" applyFill="1" applyBorder="1"/>
    <xf numFmtId="0" fontId="33" fillId="6" borderId="0" xfId="31" applyFont="1" applyFill="1" applyBorder="1"/>
    <xf numFmtId="37" fontId="33" fillId="6" borderId="0" xfId="31" applyNumberFormat="1" applyFont="1" applyFill="1" applyBorder="1" applyProtection="1"/>
    <xf numFmtId="0" fontId="33" fillId="9" borderId="18" xfId="31" applyFont="1" applyFill="1" applyBorder="1"/>
    <xf numFmtId="0" fontId="33" fillId="6" borderId="18" xfId="31" applyFont="1" applyFill="1" applyBorder="1"/>
    <xf numFmtId="0" fontId="35" fillId="6" borderId="18" xfId="31" applyFont="1" applyFill="1" applyBorder="1"/>
    <xf numFmtId="0" fontId="33" fillId="11" borderId="0" xfId="31" applyFont="1" applyFill="1" applyBorder="1"/>
    <xf numFmtId="0" fontId="35" fillId="11" borderId="0" xfId="31" applyFont="1" applyFill="1" applyBorder="1"/>
    <xf numFmtId="167" fontId="33" fillId="11" borderId="18" xfId="31" applyNumberFormat="1" applyFont="1" applyFill="1" applyBorder="1" applyAlignment="1" applyProtection="1">
      <alignment horizontal="right" indent="1"/>
    </xf>
    <xf numFmtId="167" fontId="33" fillId="11" borderId="18" xfId="31" applyNumberFormat="1" applyFont="1" applyFill="1" applyBorder="1" applyProtection="1"/>
    <xf numFmtId="167" fontId="33" fillId="9" borderId="18" xfId="31" applyNumberFormat="1" applyFont="1" applyFill="1" applyBorder="1" applyAlignment="1" applyProtection="1">
      <alignment horizontal="right" indent="1"/>
    </xf>
    <xf numFmtId="167" fontId="33" fillId="6" borderId="18" xfId="31" applyNumberFormat="1" applyFont="1" applyFill="1" applyBorder="1" applyProtection="1"/>
    <xf numFmtId="167" fontId="33" fillId="6" borderId="18" xfId="31" applyNumberFormat="1" applyFont="1" applyFill="1" applyBorder="1" applyAlignment="1" applyProtection="1">
      <alignment horizontal="right" indent="1"/>
    </xf>
    <xf numFmtId="0" fontId="33" fillId="11" borderId="11" xfId="31" applyFont="1" applyFill="1" applyBorder="1"/>
    <xf numFmtId="0" fontId="35" fillId="11" borderId="11" xfId="31" applyFont="1" applyFill="1" applyBorder="1"/>
    <xf numFmtId="167" fontId="33" fillId="11" borderId="22" xfId="31" applyNumberFormat="1" applyFont="1" applyFill="1" applyBorder="1" applyAlignment="1" applyProtection="1">
      <alignment horizontal="right" indent="1"/>
    </xf>
    <xf numFmtId="167" fontId="33" fillId="11" borderId="22" xfId="31" applyNumberFormat="1" applyFont="1" applyFill="1" applyBorder="1" applyProtection="1"/>
    <xf numFmtId="0" fontId="33" fillId="9" borderId="12" xfId="0" applyFont="1" applyFill="1" applyBorder="1"/>
    <xf numFmtId="0" fontId="33" fillId="12" borderId="12" xfId="36" applyFont="1" applyFill="1" applyBorder="1"/>
    <xf numFmtId="0" fontId="33" fillId="9" borderId="17" xfId="38" applyFont="1" applyFill="1" applyBorder="1" applyAlignment="1">
      <alignment horizontal="center"/>
    </xf>
    <xf numFmtId="0" fontId="33" fillId="9" borderId="0" xfId="36" applyFont="1" applyFill="1" applyBorder="1" applyAlignment="1" applyProtection="1">
      <alignment horizontal="left"/>
    </xf>
    <xf numFmtId="0" fontId="33" fillId="9" borderId="0" xfId="0" applyFont="1" applyFill="1" applyBorder="1"/>
    <xf numFmtId="0" fontId="33" fillId="12" borderId="0" xfId="36" applyFont="1" applyFill="1" applyBorder="1"/>
    <xf numFmtId="0" fontId="24" fillId="12" borderId="29" xfId="38" applyFont="1" applyFill="1" applyBorder="1"/>
    <xf numFmtId="0" fontId="24" fillId="9" borderId="29" xfId="0" applyFont="1" applyFill="1" applyBorder="1"/>
    <xf numFmtId="0" fontId="24" fillId="12" borderId="29" xfId="36" applyFont="1" applyFill="1" applyBorder="1"/>
    <xf numFmtId="0" fontId="37" fillId="6" borderId="0" xfId="0" applyNumberFormat="1" applyFont="1" applyFill="1" applyBorder="1" applyAlignment="1">
      <alignment vertical="center"/>
    </xf>
    <xf numFmtId="0" fontId="33" fillId="6" borderId="0" xfId="0" applyNumberFormat="1" applyFont="1" applyFill="1" applyBorder="1" applyAlignment="1">
      <alignment vertical="center"/>
    </xf>
    <xf numFmtId="0" fontId="33" fillId="6" borderId="0" xfId="0" applyFont="1" applyFill="1" applyBorder="1"/>
    <xf numFmtId="167" fontId="35" fillId="9" borderId="18" xfId="37" applyNumberFormat="1" applyFont="1" applyFill="1" applyBorder="1" applyAlignment="1" applyProtection="1">
      <alignment horizontal="right"/>
    </xf>
    <xf numFmtId="167" fontId="35" fillId="6" borderId="18" xfId="37" applyNumberFormat="1" applyFont="1" applyFill="1" applyBorder="1" applyAlignment="1" applyProtection="1">
      <alignment horizontal="right"/>
    </xf>
    <xf numFmtId="3" fontId="33" fillId="6" borderId="18" xfId="37" applyNumberFormat="1" applyFont="1" applyFill="1" applyBorder="1"/>
    <xf numFmtId="166" fontId="33" fillId="6" borderId="0" xfId="37" applyFont="1" applyFill="1" applyBorder="1"/>
    <xf numFmtId="167" fontId="35" fillId="9" borderId="18" xfId="37" applyNumberFormat="1" applyFont="1" applyFill="1" applyBorder="1" applyAlignment="1" applyProtection="1">
      <alignment horizontal="right" indent="1"/>
    </xf>
    <xf numFmtId="167" fontId="35" fillId="6" borderId="18" xfId="37" applyNumberFormat="1" applyFont="1" applyFill="1" applyBorder="1" applyAlignment="1" applyProtection="1">
      <alignment horizontal="right" indent="1"/>
    </xf>
    <xf numFmtId="167" fontId="33" fillId="6" borderId="18" xfId="37" applyNumberFormat="1" applyFont="1" applyFill="1" applyBorder="1" applyAlignment="1">
      <alignment horizontal="right" indent="1"/>
    </xf>
    <xf numFmtId="0" fontId="33" fillId="11" borderId="0" xfId="0" applyNumberFormat="1" applyFont="1" applyFill="1" applyBorder="1" applyAlignment="1">
      <alignment vertical="center"/>
    </xf>
    <xf numFmtId="166" fontId="33" fillId="11" borderId="0" xfId="37" applyFont="1" applyFill="1" applyBorder="1"/>
    <xf numFmtId="0" fontId="33" fillId="11" borderId="0" xfId="0" applyFont="1" applyFill="1" applyBorder="1"/>
    <xf numFmtId="167" fontId="35" fillId="11" borderId="18" xfId="37" applyNumberFormat="1" applyFont="1" applyFill="1" applyBorder="1" applyAlignment="1" applyProtection="1">
      <alignment horizontal="right" indent="1"/>
    </xf>
    <xf numFmtId="167" fontId="33" fillId="11" borderId="18" xfId="37" applyNumberFormat="1" applyFont="1" applyFill="1" applyBorder="1" applyAlignment="1">
      <alignment horizontal="right" indent="1"/>
    </xf>
    <xf numFmtId="0" fontId="33" fillId="6" borderId="9" xfId="0" applyNumberFormat="1" applyFont="1" applyFill="1" applyBorder="1" applyAlignment="1">
      <alignment vertical="center"/>
    </xf>
    <xf numFmtId="166" fontId="33" fillId="6" borderId="9" xfId="37" applyFont="1" applyFill="1" applyBorder="1"/>
    <xf numFmtId="167" fontId="35" fillId="9" borderId="30" xfId="37" applyNumberFormat="1" applyFont="1" applyFill="1" applyBorder="1" applyAlignment="1" applyProtection="1">
      <alignment horizontal="right" indent="1"/>
    </xf>
    <xf numFmtId="167" fontId="35" fillId="6" borderId="30" xfId="37" applyNumberFormat="1" applyFont="1" applyFill="1" applyBorder="1" applyAlignment="1" applyProtection="1">
      <alignment horizontal="right" indent="1"/>
    </xf>
    <xf numFmtId="167" fontId="33" fillId="6" borderId="30" xfId="37" applyNumberFormat="1" applyFont="1" applyFill="1" applyBorder="1" applyAlignment="1">
      <alignment horizontal="right" indent="1"/>
    </xf>
    <xf numFmtId="0" fontId="33" fillId="6" borderId="0" xfId="36" applyFont="1" applyFill="1" applyBorder="1"/>
    <xf numFmtId="15" fontId="37" fillId="6" borderId="0" xfId="30" applyNumberFormat="1" applyFont="1" applyFill="1" applyBorder="1" applyAlignment="1">
      <alignment horizontal="left"/>
    </xf>
    <xf numFmtId="0" fontId="33" fillId="6" borderId="0" xfId="0" applyFont="1" applyFill="1" applyBorder="1" applyAlignment="1">
      <alignment wrapText="1"/>
    </xf>
    <xf numFmtId="3" fontId="33" fillId="9" borderId="18" xfId="36" applyNumberFormat="1" applyFont="1" applyFill="1" applyBorder="1" applyAlignment="1">
      <alignment horizontal="right" indent="1"/>
    </xf>
    <xf numFmtId="3" fontId="33" fillId="6" borderId="18" xfId="36" applyNumberFormat="1" applyFont="1" applyFill="1" applyBorder="1" applyAlignment="1">
      <alignment horizontal="right" indent="1"/>
    </xf>
    <xf numFmtId="2" fontId="33" fillId="9" borderId="18" xfId="0" applyNumberFormat="1" applyFont="1" applyFill="1" applyBorder="1" applyAlignment="1">
      <alignment horizontal="right" indent="1"/>
    </xf>
    <xf numFmtId="2" fontId="33" fillId="6" borderId="18" xfId="0" applyNumberFormat="1" applyFont="1" applyFill="1" applyBorder="1" applyAlignment="1">
      <alignment horizontal="right" indent="1"/>
    </xf>
    <xf numFmtId="0" fontId="33" fillId="6" borderId="11" xfId="36" applyFont="1" applyFill="1" applyBorder="1"/>
    <xf numFmtId="0" fontId="33" fillId="6" borderId="11" xfId="0" applyFont="1" applyFill="1" applyBorder="1"/>
    <xf numFmtId="0" fontId="33" fillId="6" borderId="11" xfId="0" applyNumberFormat="1" applyFont="1" applyFill="1" applyBorder="1" applyAlignment="1">
      <alignment vertical="center"/>
    </xf>
    <xf numFmtId="2" fontId="33" fillId="9" borderId="22" xfId="0" applyNumberFormat="1" applyFont="1" applyFill="1" applyBorder="1" applyAlignment="1">
      <alignment horizontal="right" indent="1"/>
    </xf>
    <xf numFmtId="2" fontId="33" fillId="6" borderId="22" xfId="0" applyNumberFormat="1" applyFont="1" applyFill="1" applyBorder="1" applyAlignment="1">
      <alignment horizontal="right" indent="1"/>
    </xf>
    <xf numFmtId="0" fontId="33" fillId="9" borderId="12" xfId="30" applyFont="1" applyFill="1" applyBorder="1" applyAlignment="1">
      <alignment horizontal="left"/>
    </xf>
    <xf numFmtId="0" fontId="33" fillId="9" borderId="0" xfId="30" applyFont="1" applyFill="1" applyBorder="1"/>
    <xf numFmtId="0" fontId="37" fillId="9" borderId="29" xfId="30" applyFont="1" applyFill="1" applyBorder="1"/>
    <xf numFmtId="37" fontId="36" fillId="9" borderId="18" xfId="38" applyNumberFormat="1" applyFont="1" applyFill="1" applyBorder="1" applyAlignment="1" applyProtection="1">
      <alignment horizontal="center"/>
    </xf>
    <xf numFmtId="37" fontId="36" fillId="10" borderId="27" xfId="39" applyNumberFormat="1" applyFont="1" applyFill="1" applyBorder="1" applyAlignment="1" applyProtection="1">
      <alignment horizontal="center"/>
    </xf>
    <xf numFmtId="0" fontId="33" fillId="11" borderId="0" xfId="30" applyFont="1" applyFill="1" applyBorder="1"/>
    <xf numFmtId="165" fontId="33" fillId="11" borderId="18" xfId="49" applyNumberFormat="1" applyFont="1" applyFill="1" applyBorder="1" applyAlignment="1">
      <alignment horizontal="right" indent="1"/>
    </xf>
    <xf numFmtId="164" fontId="33" fillId="11" borderId="18" xfId="30" applyNumberFormat="1" applyFont="1" applyFill="1" applyBorder="1" applyAlignment="1">
      <alignment horizontal="right" indent="1"/>
    </xf>
    <xf numFmtId="0" fontId="33" fillId="6" borderId="0" xfId="30" applyFont="1" applyFill="1" applyBorder="1"/>
    <xf numFmtId="165" fontId="33" fillId="9" borderId="18" xfId="49" applyNumberFormat="1" applyFont="1" applyFill="1" applyBorder="1" applyAlignment="1">
      <alignment horizontal="right" indent="1"/>
    </xf>
    <xf numFmtId="164" fontId="33" fillId="6" borderId="18" xfId="30" applyNumberFormat="1" applyFont="1" applyFill="1" applyBorder="1" applyAlignment="1">
      <alignment horizontal="right" indent="1"/>
    </xf>
    <xf numFmtId="165" fontId="33" fillId="6" borderId="18" xfId="49" applyNumberFormat="1" applyFont="1" applyFill="1" applyBorder="1" applyAlignment="1">
      <alignment horizontal="right" indent="1"/>
    </xf>
    <xf numFmtId="3" fontId="33" fillId="9" borderId="18" xfId="49" applyNumberFormat="1" applyFont="1" applyFill="1" applyBorder="1" applyAlignment="1">
      <alignment horizontal="right" indent="1"/>
    </xf>
    <xf numFmtId="3" fontId="33" fillId="6" borderId="18" xfId="49" applyNumberFormat="1" applyFont="1" applyFill="1" applyBorder="1" applyAlignment="1">
      <alignment horizontal="right" indent="1"/>
    </xf>
    <xf numFmtId="3" fontId="33" fillId="12" borderId="18" xfId="30" applyNumberFormat="1" applyFont="1" applyFill="1" applyBorder="1" applyAlignment="1">
      <alignment horizontal="right" indent="1"/>
    </xf>
    <xf numFmtId="3" fontId="33" fillId="7" borderId="18" xfId="30" applyNumberFormat="1" applyFont="1" applyFill="1" applyBorder="1" applyAlignment="1">
      <alignment horizontal="right" indent="1"/>
    </xf>
    <xf numFmtId="165" fontId="33" fillId="12" borderId="18" xfId="49" applyNumberFormat="1" applyFont="1" applyFill="1" applyBorder="1" applyAlignment="1">
      <alignment horizontal="right" indent="1"/>
    </xf>
    <xf numFmtId="165" fontId="33" fillId="7" borderId="18" xfId="49" applyNumberFormat="1" applyFont="1" applyFill="1" applyBorder="1" applyAlignment="1">
      <alignment horizontal="right" indent="1"/>
    </xf>
    <xf numFmtId="0" fontId="33" fillId="6" borderId="0" xfId="30" applyFont="1" applyFill="1" applyBorder="1" applyAlignment="1">
      <alignment horizontal="left"/>
    </xf>
    <xf numFmtId="0" fontId="33" fillId="11" borderId="18" xfId="30" applyFont="1" applyFill="1" applyBorder="1" applyAlignment="1">
      <alignment horizontal="right" indent="1"/>
    </xf>
    <xf numFmtId="0" fontId="37" fillId="6" borderId="0" xfId="30" applyFont="1" applyFill="1" applyBorder="1"/>
    <xf numFmtId="0" fontId="33" fillId="9" borderId="18" xfId="30" applyFont="1" applyFill="1" applyBorder="1" applyAlignment="1">
      <alignment horizontal="right" indent="1"/>
    </xf>
    <xf numFmtId="169" fontId="33" fillId="6" borderId="18" xfId="30" applyNumberFormat="1" applyFont="1" applyFill="1" applyBorder="1" applyAlignment="1">
      <alignment horizontal="right" indent="1"/>
    </xf>
    <xf numFmtId="0" fontId="33" fillId="6" borderId="18" xfId="30" applyFont="1" applyFill="1" applyBorder="1" applyAlignment="1">
      <alignment horizontal="right" indent="1"/>
    </xf>
    <xf numFmtId="3" fontId="33" fillId="9" borderId="18" xfId="30" applyNumberFormat="1" applyFont="1" applyFill="1" applyBorder="1" applyAlignment="1">
      <alignment horizontal="right" indent="1"/>
    </xf>
    <xf numFmtId="3" fontId="33" fillId="6" borderId="18" xfId="30" applyNumberFormat="1" applyFont="1" applyFill="1" applyBorder="1" applyAlignment="1">
      <alignment horizontal="right" indent="1"/>
    </xf>
    <xf numFmtId="165" fontId="33" fillId="9" borderId="18" xfId="30" applyNumberFormat="1" applyFont="1" applyFill="1" applyBorder="1" applyAlignment="1">
      <alignment horizontal="right" indent="1"/>
    </xf>
    <xf numFmtId="165" fontId="33" fillId="6" borderId="18" xfId="30" applyNumberFormat="1" applyFont="1" applyFill="1" applyBorder="1" applyAlignment="1">
      <alignment horizontal="right" indent="1"/>
    </xf>
    <xf numFmtId="164" fontId="33" fillId="9" borderId="18" xfId="30" applyNumberFormat="1" applyFont="1" applyFill="1" applyBorder="1" applyAlignment="1">
      <alignment horizontal="right" indent="1"/>
    </xf>
    <xf numFmtId="0" fontId="33" fillId="6" borderId="9" xfId="30" applyFont="1" applyFill="1" applyBorder="1"/>
    <xf numFmtId="3" fontId="33" fillId="9" borderId="30" xfId="30" applyNumberFormat="1" applyFont="1" applyFill="1" applyBorder="1" applyAlignment="1">
      <alignment horizontal="right" indent="1"/>
    </xf>
    <xf numFmtId="3" fontId="33" fillId="6" borderId="30" xfId="30" applyNumberFormat="1" applyFont="1" applyFill="1" applyBorder="1" applyAlignment="1">
      <alignment horizontal="right" indent="1"/>
    </xf>
    <xf numFmtId="170" fontId="33" fillId="11" borderId="18" xfId="30" applyNumberFormat="1" applyFont="1" applyFill="1" applyBorder="1" applyAlignment="1">
      <alignment horizontal="right" indent="1"/>
    </xf>
    <xf numFmtId="49" fontId="33" fillId="6" borderId="0" xfId="30" applyNumberFormat="1" applyFont="1" applyFill="1" applyBorder="1"/>
    <xf numFmtId="164" fontId="33" fillId="9" borderId="30" xfId="30" applyNumberFormat="1" applyFont="1" applyFill="1" applyBorder="1" applyAlignment="1">
      <alignment horizontal="right" indent="1"/>
    </xf>
    <xf numFmtId="164" fontId="33" fillId="6" borderId="30" xfId="30" applyNumberFormat="1" applyFont="1" applyFill="1" applyBorder="1" applyAlignment="1">
      <alignment horizontal="right" indent="1"/>
    </xf>
    <xf numFmtId="15" fontId="33" fillId="11" borderId="18" xfId="30" quotePrefix="1" applyNumberFormat="1" applyFont="1" applyFill="1" applyBorder="1" applyAlignment="1">
      <alignment horizontal="right" indent="1"/>
    </xf>
    <xf numFmtId="0" fontId="33" fillId="6" borderId="0" xfId="34" applyFont="1" applyFill="1" applyBorder="1" applyAlignment="1">
      <alignment horizontal="left"/>
    </xf>
    <xf numFmtId="3" fontId="34" fillId="9" borderId="18" xfId="30" applyNumberFormat="1" applyFont="1" applyFill="1" applyBorder="1" applyAlignment="1">
      <alignment horizontal="right" indent="1"/>
    </xf>
    <xf numFmtId="3" fontId="34" fillId="6" borderId="18" xfId="30" applyNumberFormat="1" applyFont="1" applyFill="1" applyBorder="1" applyAlignment="1">
      <alignment horizontal="right" indent="1"/>
    </xf>
    <xf numFmtId="1" fontId="34" fillId="9" borderId="18" xfId="30" applyNumberFormat="1" applyFont="1" applyFill="1" applyBorder="1" applyAlignment="1">
      <alignment horizontal="right" indent="1"/>
    </xf>
    <xf numFmtId="1" fontId="34" fillId="6" borderId="18" xfId="30" applyNumberFormat="1" applyFont="1" applyFill="1" applyBorder="1" applyAlignment="1">
      <alignment horizontal="right" indent="1"/>
    </xf>
    <xf numFmtId="1" fontId="33" fillId="9" borderId="18" xfId="30" applyNumberFormat="1" applyFont="1" applyFill="1" applyBorder="1" applyAlignment="1">
      <alignment horizontal="right" indent="1"/>
    </xf>
    <xf numFmtId="170" fontId="33" fillId="6" borderId="0" xfId="30" applyNumberFormat="1" applyFont="1" applyFill="1" applyBorder="1"/>
    <xf numFmtId="170" fontId="33" fillId="6" borderId="18" xfId="30" applyNumberFormat="1" applyFont="1" applyFill="1" applyBorder="1" applyAlignment="1">
      <alignment horizontal="right" indent="1"/>
    </xf>
    <xf numFmtId="0" fontId="34" fillId="9" borderId="18" xfId="30" applyFont="1" applyFill="1" applyBorder="1" applyAlignment="1">
      <alignment horizontal="right" indent="1"/>
    </xf>
    <xf numFmtId="0" fontId="34" fillId="6" borderId="18" xfId="30" applyFont="1" applyFill="1" applyBorder="1" applyAlignment="1">
      <alignment horizontal="right" indent="1"/>
    </xf>
    <xf numFmtId="164" fontId="37" fillId="6" borderId="0" xfId="30" applyNumberFormat="1" applyFont="1" applyFill="1" applyBorder="1"/>
    <xf numFmtId="0" fontId="33" fillId="6" borderId="11" xfId="30" applyFont="1" applyFill="1" applyBorder="1"/>
    <xf numFmtId="3" fontId="33" fillId="9" borderId="22" xfId="30" applyNumberFormat="1" applyFont="1" applyFill="1" applyBorder="1" applyAlignment="1">
      <alignment horizontal="right" indent="1"/>
    </xf>
    <xf numFmtId="3" fontId="33" fillId="6" borderId="22" xfId="30" applyNumberFormat="1" applyFont="1" applyFill="1" applyBorder="1" applyAlignment="1">
      <alignment horizontal="right" indent="1"/>
    </xf>
    <xf numFmtId="3" fontId="34" fillId="12" borderId="18" xfId="30" applyNumberFormat="1" applyFont="1" applyFill="1" applyBorder="1" applyAlignment="1">
      <alignment horizontal="right" indent="1"/>
    </xf>
    <xf numFmtId="3" fontId="34" fillId="6" borderId="18" xfId="49" applyNumberFormat="1" applyFont="1" applyFill="1" applyBorder="1" applyAlignment="1">
      <alignment horizontal="right" indent="1"/>
    </xf>
    <xf numFmtId="3" fontId="34" fillId="7" borderId="18" xfId="30" applyNumberFormat="1" applyFont="1" applyFill="1" applyBorder="1" applyAlignment="1">
      <alignment horizontal="right" indent="1"/>
    </xf>
    <xf numFmtId="3" fontId="28" fillId="12" borderId="18" xfId="30" applyNumberFormat="1" applyFont="1" applyFill="1" applyBorder="1" applyAlignment="1">
      <alignment horizontal="right" indent="1"/>
    </xf>
    <xf numFmtId="3" fontId="28" fillId="6" borderId="18" xfId="49" applyNumberFormat="1" applyFont="1" applyFill="1" applyBorder="1" applyAlignment="1">
      <alignment horizontal="right" indent="1"/>
    </xf>
    <xf numFmtId="3" fontId="28" fillId="7" borderId="18" xfId="30" applyNumberFormat="1" applyFont="1" applyFill="1" applyBorder="1" applyAlignment="1">
      <alignment horizontal="right" indent="1"/>
    </xf>
    <xf numFmtId="0" fontId="24" fillId="6" borderId="0" xfId="33" applyNumberFormat="1" applyFont="1" applyFill="1" applyAlignment="1">
      <alignment wrapText="1"/>
    </xf>
    <xf numFmtId="0" fontId="24" fillId="6" borderId="0" xfId="0" applyFont="1" applyFill="1" applyAlignment="1">
      <alignment wrapText="1"/>
    </xf>
  </cellXfs>
  <cellStyles count="53">
    <cellStyle name="_Quick_0603" xfId="1"/>
    <cellStyle name="Calc Currency (0)" xfId="2"/>
    <cellStyle name="Calc Currency (2)" xfId="3"/>
    <cellStyle name="Calc Percent (0)" xfId="4"/>
    <cellStyle name="Calc Percent (1)" xfId="5"/>
    <cellStyle name="Calc Percent (2)" xfId="6"/>
    <cellStyle name="Calc Units (0)" xfId="7"/>
    <cellStyle name="Calc Units (1)" xfId="8"/>
    <cellStyle name="Calc Units (2)" xfId="9"/>
    <cellStyle name="Comma [00]" xfId="10"/>
    <cellStyle name="Currency [00]" xfId="11"/>
    <cellStyle name="Date Short" xfId="12"/>
    <cellStyle name="DELTA" xfId="13"/>
    <cellStyle name="Enter Currency (0)" xfId="14"/>
    <cellStyle name="Enter Currency (2)" xfId="15"/>
    <cellStyle name="Enter Units (0)" xfId="16"/>
    <cellStyle name="Enter Units (1)" xfId="17"/>
    <cellStyle name="Enter Units (2)" xfId="18"/>
    <cellStyle name="Grey" xfId="19"/>
    <cellStyle name="Header1" xfId="20"/>
    <cellStyle name="Header2" xfId="21"/>
    <cellStyle name="Hyperlink" xfId="22"/>
    <cellStyle name="Input [yellow]" xfId="23"/>
    <cellStyle name="Link Currency (0)" xfId="24"/>
    <cellStyle name="Link Currency (2)" xfId="25"/>
    <cellStyle name="Link Units (0)" xfId="26"/>
    <cellStyle name="Link Units (1)" xfId="27"/>
    <cellStyle name="Link Units (2)" xfId="28"/>
    <cellStyle name="Normál" xfId="0" builtinId="0"/>
    <cellStyle name="Normal - Style1" xfId="29"/>
    <cellStyle name="Normál_0506_IR" xfId="30"/>
    <cellStyle name="Normal_CF06GR" xfId="31"/>
    <cellStyle name="Normál_historic consolidált P&amp;L quarters_0603" xfId="32"/>
    <cellStyle name="Normal_Mérleg" xfId="33"/>
    <cellStyle name="Normál_Operating stat" xfId="34"/>
    <cellStyle name="Normál_P&amp;L" xfId="35"/>
    <cellStyle name="Normál_Segment" xfId="36"/>
    <cellStyle name="Normál_segments_0209" xfId="37"/>
    <cellStyle name="Normal_Sheet1" xfId="38"/>
    <cellStyle name="Normál_web 4q2005 master_rebranded" xfId="39"/>
    <cellStyle name="Percent [0]" xfId="40"/>
    <cellStyle name="Percent [00]" xfId="41"/>
    <cellStyle name="Percent [2]" xfId="42"/>
    <cellStyle name="PrePop Currency (0)" xfId="43"/>
    <cellStyle name="PrePop Currency (2)" xfId="44"/>
    <cellStyle name="PrePop Units (0)" xfId="45"/>
    <cellStyle name="PrePop Units (1)" xfId="46"/>
    <cellStyle name="PrePop Units (2)" xfId="47"/>
    <cellStyle name="Stílus 1" xfId="48"/>
    <cellStyle name="Százalék" xfId="49" builtinId="5"/>
    <cellStyle name="Text Indent A" xfId="50"/>
    <cellStyle name="Text Indent B" xfId="51"/>
    <cellStyle name="Text Indent C" xfId="52"/>
  </cellStyles>
  <dxfs count="0"/>
  <tableStyles count="0" defaultTableStyle="TableStyleMedium9" defaultPivotStyle="PivotStyleLight16"/>
  <colors>
    <mruColors>
      <color rgb="FFE20074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247650</xdr:colOff>
      <xdr:row>29</xdr:row>
      <xdr:rowOff>133350</xdr:rowOff>
    </xdr:from>
    <xdr:to>
      <xdr:col>9</xdr:col>
      <xdr:colOff>600075</xdr:colOff>
      <xdr:row>30</xdr:row>
      <xdr:rowOff>200025</xdr:rowOff>
    </xdr:to>
    <xdr:sp macro="" textlink="">
      <xdr:nvSpPr>
        <xdr:cNvPr id="2" name="Line 172"/>
        <xdr:cNvSpPr>
          <a:spLocks noChangeShapeType="1"/>
        </xdr:cNvSpPr>
      </xdr:nvSpPr>
      <xdr:spPr bwMode="auto">
        <a:xfrm flipH="1">
          <a:off x="15678150" y="4591050"/>
          <a:ext cx="1200150" cy="19050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8</xdr:col>
      <xdr:colOff>276225</xdr:colOff>
      <xdr:row>29</xdr:row>
      <xdr:rowOff>95250</xdr:rowOff>
    </xdr:from>
    <xdr:to>
      <xdr:col>9</xdr:col>
      <xdr:colOff>504825</xdr:colOff>
      <xdr:row>30</xdr:row>
      <xdr:rowOff>257175</xdr:rowOff>
    </xdr:to>
    <xdr:sp macro="" textlink="">
      <xdr:nvSpPr>
        <xdr:cNvPr id="3" name="Line 173"/>
        <xdr:cNvSpPr>
          <a:spLocks noChangeShapeType="1"/>
        </xdr:cNvSpPr>
      </xdr:nvSpPr>
      <xdr:spPr bwMode="auto">
        <a:xfrm flipH="1">
          <a:off x="15706725" y="4552950"/>
          <a:ext cx="1076325" cy="22860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9</xdr:col>
      <xdr:colOff>1114425</xdr:colOff>
      <xdr:row>35</xdr:row>
      <xdr:rowOff>104775</xdr:rowOff>
    </xdr:from>
    <xdr:to>
      <xdr:col>10</xdr:col>
      <xdr:colOff>228600</xdr:colOff>
      <xdr:row>36</xdr:row>
      <xdr:rowOff>57150</xdr:rowOff>
    </xdr:to>
    <xdr:sp macro="" textlink="">
      <xdr:nvSpPr>
        <xdr:cNvPr id="4" name="Line 181"/>
        <xdr:cNvSpPr>
          <a:spLocks noChangeShapeType="1"/>
        </xdr:cNvSpPr>
      </xdr:nvSpPr>
      <xdr:spPr bwMode="auto">
        <a:xfrm flipV="1">
          <a:off x="17716500" y="5343525"/>
          <a:ext cx="228600" cy="1143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10</xdr:col>
      <xdr:colOff>1114425</xdr:colOff>
      <xdr:row>35</xdr:row>
      <xdr:rowOff>104775</xdr:rowOff>
    </xdr:from>
    <xdr:to>
      <xdr:col>11</xdr:col>
      <xdr:colOff>228600</xdr:colOff>
      <xdr:row>36</xdr:row>
      <xdr:rowOff>57150</xdr:rowOff>
    </xdr:to>
    <xdr:sp macro="" textlink="">
      <xdr:nvSpPr>
        <xdr:cNvPr id="5" name="Line 181"/>
        <xdr:cNvSpPr>
          <a:spLocks noChangeShapeType="1"/>
        </xdr:cNvSpPr>
      </xdr:nvSpPr>
      <xdr:spPr bwMode="auto">
        <a:xfrm flipV="1">
          <a:off x="17716500" y="5343525"/>
          <a:ext cx="228600" cy="1143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1:I81"/>
  <sheetViews>
    <sheetView zoomScaleNormal="100" workbookViewId="0">
      <pane xSplit="3" ySplit="4" topLeftCell="D5" activePane="bottomRight" state="frozen"/>
      <selection pane="topRight"/>
      <selection pane="bottomLeft"/>
      <selection pane="bottomRight" activeCell="C8" sqref="C8"/>
    </sheetView>
  </sheetViews>
  <sheetFormatPr defaultRowHeight="12.75"/>
  <cols>
    <col min="1" max="1" width="3.42578125" style="27" customWidth="1"/>
    <col min="2" max="2" width="3.28515625" style="27" customWidth="1"/>
    <col min="3" max="3" width="38.7109375" style="27" customWidth="1"/>
    <col min="4" max="8" width="12.7109375" style="25" customWidth="1"/>
    <col min="9" max="16384" width="9.140625" style="1"/>
  </cols>
  <sheetData>
    <row r="1" spans="1:9">
      <c r="A1" s="236" t="s">
        <v>4</v>
      </c>
      <c r="B1" s="237"/>
      <c r="C1" s="237"/>
      <c r="D1" s="238">
        <v>2011</v>
      </c>
      <c r="E1" s="238">
        <v>2011</v>
      </c>
      <c r="F1" s="238">
        <v>2011</v>
      </c>
      <c r="G1" s="238">
        <v>2011</v>
      </c>
      <c r="H1" s="238">
        <v>2012</v>
      </c>
    </row>
    <row r="2" spans="1:9">
      <c r="A2" s="239" t="s">
        <v>7</v>
      </c>
      <c r="B2" s="240"/>
      <c r="C2" s="240"/>
      <c r="D2" s="241" t="s">
        <v>241</v>
      </c>
      <c r="E2" s="241" t="s">
        <v>242</v>
      </c>
      <c r="F2" s="241" t="s">
        <v>243</v>
      </c>
      <c r="G2" s="241" t="s">
        <v>244</v>
      </c>
      <c r="H2" s="241" t="s">
        <v>241</v>
      </c>
    </row>
    <row r="3" spans="1:9">
      <c r="A3" s="242"/>
      <c r="B3" s="240"/>
      <c r="C3" s="240"/>
      <c r="D3" s="243" t="s">
        <v>11</v>
      </c>
      <c r="E3" s="243" t="s">
        <v>11</v>
      </c>
      <c r="F3" s="243" t="s">
        <v>11</v>
      </c>
      <c r="G3" s="243" t="s">
        <v>11</v>
      </c>
      <c r="H3" s="241"/>
    </row>
    <row r="4" spans="1:9">
      <c r="A4" s="54" t="s">
        <v>12</v>
      </c>
      <c r="B4" s="55"/>
      <c r="C4" s="55"/>
      <c r="D4" s="83" t="s">
        <v>13</v>
      </c>
      <c r="E4" s="83" t="s">
        <v>13</v>
      </c>
      <c r="F4" s="83" t="s">
        <v>13</v>
      </c>
      <c r="G4" s="83" t="s">
        <v>13</v>
      </c>
      <c r="H4" s="83" t="s">
        <v>13</v>
      </c>
    </row>
    <row r="5" spans="1:9">
      <c r="A5" s="29"/>
      <c r="B5" s="30"/>
      <c r="C5" s="30"/>
      <c r="D5" s="84"/>
      <c r="E5" s="85"/>
      <c r="F5" s="85"/>
      <c r="G5" s="85"/>
      <c r="H5" s="84"/>
    </row>
    <row r="6" spans="1:9">
      <c r="A6" s="244" t="s">
        <v>15</v>
      </c>
      <c r="B6" s="245"/>
      <c r="C6" s="245"/>
      <c r="D6" s="246"/>
      <c r="E6" s="247"/>
      <c r="F6" s="247"/>
      <c r="G6" s="247"/>
      <c r="H6" s="246"/>
    </row>
    <row r="7" spans="1:9">
      <c r="A7" s="31"/>
      <c r="B7" s="30"/>
      <c r="C7" s="30"/>
      <c r="D7" s="84"/>
      <c r="E7" s="85"/>
      <c r="F7" s="85"/>
      <c r="G7" s="85"/>
      <c r="H7" s="84"/>
    </row>
    <row r="8" spans="1:9">
      <c r="A8" s="31"/>
      <c r="B8" s="119" t="s">
        <v>16</v>
      </c>
      <c r="C8" s="32"/>
      <c r="D8" s="86">
        <v>42457</v>
      </c>
      <c r="E8" s="87">
        <v>44379</v>
      </c>
      <c r="F8" s="87">
        <v>46388</v>
      </c>
      <c r="G8" s="87">
        <v>44002</v>
      </c>
      <c r="H8" s="86">
        <v>41961</v>
      </c>
      <c r="I8" s="52"/>
    </row>
    <row r="9" spans="1:9">
      <c r="A9" s="31"/>
      <c r="B9" s="119" t="s">
        <v>17</v>
      </c>
      <c r="C9" s="32"/>
      <c r="D9" s="86">
        <v>7512</v>
      </c>
      <c r="E9" s="87">
        <v>8064</v>
      </c>
      <c r="F9" s="87">
        <v>8206</v>
      </c>
      <c r="G9" s="87">
        <v>7946</v>
      </c>
      <c r="H9" s="86">
        <v>6889</v>
      </c>
      <c r="I9" s="52"/>
    </row>
    <row r="10" spans="1:9">
      <c r="A10" s="31"/>
      <c r="B10" s="119" t="s">
        <v>23</v>
      </c>
      <c r="C10" s="32"/>
      <c r="D10" s="86">
        <v>614</v>
      </c>
      <c r="E10" s="87">
        <v>941</v>
      </c>
      <c r="F10" s="87">
        <v>1365</v>
      </c>
      <c r="G10" s="87">
        <v>670</v>
      </c>
      <c r="H10" s="86">
        <v>542</v>
      </c>
      <c r="I10" s="52"/>
    </row>
    <row r="11" spans="1:9">
      <c r="A11" s="31"/>
      <c r="B11" s="119" t="s">
        <v>24</v>
      </c>
      <c r="C11" s="32"/>
      <c r="D11" s="86">
        <v>14741</v>
      </c>
      <c r="E11" s="87">
        <v>15099</v>
      </c>
      <c r="F11" s="87">
        <v>16121</v>
      </c>
      <c r="G11" s="87">
        <v>16185</v>
      </c>
      <c r="H11" s="86">
        <v>15379</v>
      </c>
      <c r="I11" s="52"/>
    </row>
    <row r="12" spans="1:9">
      <c r="A12" s="31"/>
      <c r="B12" s="119" t="s">
        <v>25</v>
      </c>
      <c r="C12" s="32"/>
      <c r="D12" s="86">
        <v>5266</v>
      </c>
      <c r="E12" s="87">
        <v>5392</v>
      </c>
      <c r="F12" s="87">
        <v>5998</v>
      </c>
      <c r="G12" s="87">
        <v>9343</v>
      </c>
      <c r="H12" s="86">
        <v>5830</v>
      </c>
      <c r="I12" s="52"/>
    </row>
    <row r="13" spans="1:9">
      <c r="A13" s="248"/>
      <c r="B13" s="248" t="s">
        <v>26</v>
      </c>
      <c r="C13" s="80"/>
      <c r="D13" s="88">
        <v>1859</v>
      </c>
      <c r="E13" s="89">
        <v>1923</v>
      </c>
      <c r="F13" s="89">
        <v>1844</v>
      </c>
      <c r="G13" s="89">
        <v>-2311</v>
      </c>
      <c r="H13" s="88">
        <v>2013</v>
      </c>
      <c r="I13" s="52"/>
    </row>
    <row r="14" spans="1:9" ht="4.5" customHeight="1">
      <c r="A14" s="29"/>
      <c r="B14" s="33"/>
      <c r="C14" s="30"/>
      <c r="D14" s="86"/>
      <c r="E14" s="87"/>
      <c r="F14" s="87"/>
      <c r="G14" s="87"/>
      <c r="H14" s="86"/>
      <c r="I14" s="52"/>
    </row>
    <row r="15" spans="1:9">
      <c r="A15" s="249"/>
      <c r="B15" s="250" t="s">
        <v>27</v>
      </c>
      <c r="C15" s="251"/>
      <c r="D15" s="252">
        <v>72449</v>
      </c>
      <c r="E15" s="252">
        <v>75798</v>
      </c>
      <c r="F15" s="252">
        <v>79922</v>
      </c>
      <c r="G15" s="252">
        <v>75835</v>
      </c>
      <c r="H15" s="252">
        <v>72614</v>
      </c>
      <c r="I15" s="52"/>
    </row>
    <row r="16" spans="1:9">
      <c r="A16" s="29"/>
      <c r="B16" s="30"/>
      <c r="C16" s="30"/>
      <c r="D16" s="86"/>
      <c r="E16" s="87"/>
      <c r="F16" s="87"/>
      <c r="G16" s="87"/>
      <c r="H16" s="86"/>
      <c r="I16" s="52"/>
    </row>
    <row r="17" spans="1:9">
      <c r="A17" s="29"/>
      <c r="B17" s="34" t="s">
        <v>16</v>
      </c>
      <c r="C17" s="35"/>
      <c r="D17" s="86">
        <v>23682</v>
      </c>
      <c r="E17" s="87">
        <v>22730</v>
      </c>
      <c r="F17" s="87">
        <v>22431</v>
      </c>
      <c r="G17" s="87">
        <v>22955</v>
      </c>
      <c r="H17" s="86">
        <v>21169</v>
      </c>
      <c r="I17" s="52"/>
    </row>
    <row r="18" spans="1:9">
      <c r="A18" s="29"/>
      <c r="B18" s="34" t="s">
        <v>17</v>
      </c>
      <c r="C18" s="35"/>
      <c r="D18" s="86">
        <v>5006</v>
      </c>
      <c r="E18" s="87">
        <v>5362</v>
      </c>
      <c r="F18" s="87">
        <v>5928</v>
      </c>
      <c r="G18" s="87">
        <v>5494</v>
      </c>
      <c r="H18" s="86">
        <v>4456</v>
      </c>
      <c r="I18" s="52"/>
    </row>
    <row r="19" spans="1:9">
      <c r="A19" s="36"/>
      <c r="B19" s="34" t="s">
        <v>18</v>
      </c>
      <c r="C19" s="35"/>
      <c r="D19" s="86">
        <v>12809</v>
      </c>
      <c r="E19" s="87">
        <v>13091</v>
      </c>
      <c r="F19" s="87">
        <v>12881</v>
      </c>
      <c r="G19" s="87">
        <v>13779</v>
      </c>
      <c r="H19" s="86">
        <v>13402</v>
      </c>
      <c r="I19" s="52"/>
    </row>
    <row r="20" spans="1:9">
      <c r="A20" s="36"/>
      <c r="B20" s="34" t="s">
        <v>19</v>
      </c>
      <c r="C20" s="35"/>
      <c r="D20" s="86">
        <v>6652</v>
      </c>
      <c r="E20" s="87">
        <v>6583</v>
      </c>
      <c r="F20" s="87">
        <v>6953</v>
      </c>
      <c r="G20" s="87">
        <v>6862</v>
      </c>
      <c r="H20" s="86">
        <v>6017</v>
      </c>
      <c r="I20" s="52"/>
    </row>
    <row r="21" spans="1:9">
      <c r="A21" s="36"/>
      <c r="B21" s="34" t="s">
        <v>1</v>
      </c>
      <c r="C21" s="35"/>
      <c r="D21" s="86">
        <v>7703</v>
      </c>
      <c r="E21" s="87">
        <v>7802</v>
      </c>
      <c r="F21" s="87">
        <v>8077</v>
      </c>
      <c r="G21" s="87">
        <v>8205</v>
      </c>
      <c r="H21" s="86">
        <v>8487</v>
      </c>
      <c r="I21" s="52"/>
    </row>
    <row r="22" spans="1:9">
      <c r="A22" s="36"/>
      <c r="B22" s="34" t="s">
        <v>20</v>
      </c>
      <c r="C22" s="35"/>
      <c r="D22" s="86">
        <v>984</v>
      </c>
      <c r="E22" s="87">
        <v>847</v>
      </c>
      <c r="F22" s="87">
        <v>785</v>
      </c>
      <c r="G22" s="87">
        <v>1236</v>
      </c>
      <c r="H22" s="86">
        <v>674</v>
      </c>
      <c r="I22" s="52"/>
    </row>
    <row r="23" spans="1:9">
      <c r="A23" s="253"/>
      <c r="B23" s="254" t="s">
        <v>21</v>
      </c>
      <c r="C23" s="81"/>
      <c r="D23" s="88">
        <v>1595</v>
      </c>
      <c r="E23" s="89">
        <v>1671</v>
      </c>
      <c r="F23" s="89">
        <v>1539</v>
      </c>
      <c r="G23" s="89">
        <v>6910</v>
      </c>
      <c r="H23" s="88">
        <v>2216</v>
      </c>
      <c r="I23" s="52"/>
    </row>
    <row r="24" spans="1:9" ht="3.75" customHeight="1">
      <c r="A24" s="36"/>
      <c r="B24" s="30"/>
      <c r="C24" s="30"/>
      <c r="D24" s="86"/>
      <c r="E24" s="87"/>
      <c r="F24" s="87"/>
      <c r="G24" s="87"/>
      <c r="H24" s="86"/>
      <c r="I24" s="52"/>
    </row>
    <row r="25" spans="1:9">
      <c r="A25" s="255"/>
      <c r="B25" s="256" t="s">
        <v>22</v>
      </c>
      <c r="C25" s="257"/>
      <c r="D25" s="258">
        <v>58431</v>
      </c>
      <c r="E25" s="258">
        <v>58086</v>
      </c>
      <c r="F25" s="258">
        <v>58594</v>
      </c>
      <c r="G25" s="258">
        <v>65441</v>
      </c>
      <c r="H25" s="258">
        <v>56421</v>
      </c>
      <c r="I25" s="52"/>
    </row>
    <row r="26" spans="1:9">
      <c r="A26" s="259"/>
      <c r="B26" s="245"/>
      <c r="C26" s="245"/>
      <c r="D26" s="260"/>
      <c r="E26" s="261"/>
      <c r="F26" s="261"/>
      <c r="G26" s="261"/>
      <c r="H26" s="260"/>
      <c r="I26" s="52"/>
    </row>
    <row r="27" spans="1:9">
      <c r="A27" s="262"/>
      <c r="B27" s="263" t="s">
        <v>28</v>
      </c>
      <c r="C27" s="257"/>
      <c r="D27" s="258">
        <v>10945</v>
      </c>
      <c r="E27" s="258">
        <v>9298</v>
      </c>
      <c r="F27" s="258">
        <v>13031</v>
      </c>
      <c r="G27" s="258">
        <v>15273</v>
      </c>
      <c r="H27" s="258">
        <v>11656</v>
      </c>
      <c r="I27" s="52"/>
    </row>
    <row r="28" spans="1:9">
      <c r="A28" s="259"/>
      <c r="B28" s="264"/>
      <c r="C28" s="245"/>
      <c r="D28" s="260"/>
      <c r="E28" s="261"/>
      <c r="F28" s="261"/>
      <c r="G28" s="261"/>
      <c r="H28" s="260"/>
      <c r="I28" s="52"/>
    </row>
    <row r="29" spans="1:9">
      <c r="A29" s="265"/>
      <c r="B29" s="263" t="s">
        <v>195</v>
      </c>
      <c r="C29" s="265"/>
      <c r="D29" s="258">
        <v>682</v>
      </c>
      <c r="E29" s="258">
        <v>384</v>
      </c>
      <c r="F29" s="258">
        <v>573</v>
      </c>
      <c r="G29" s="258">
        <v>2875</v>
      </c>
      <c r="H29" s="258">
        <v>5957</v>
      </c>
      <c r="I29" s="52"/>
    </row>
    <row r="30" spans="1:9">
      <c r="A30" s="259"/>
      <c r="B30" s="245"/>
      <c r="C30" s="264"/>
      <c r="D30" s="260"/>
      <c r="E30" s="261"/>
      <c r="F30" s="261"/>
      <c r="G30" s="261"/>
      <c r="H30" s="260"/>
      <c r="I30" s="52"/>
    </row>
    <row r="31" spans="1:9">
      <c r="A31" s="266" t="s">
        <v>29</v>
      </c>
      <c r="B31" s="257"/>
      <c r="C31" s="256"/>
      <c r="D31" s="258">
        <v>142507</v>
      </c>
      <c r="E31" s="258">
        <v>143566</v>
      </c>
      <c r="F31" s="258">
        <v>152120</v>
      </c>
      <c r="G31" s="258">
        <v>159424</v>
      </c>
      <c r="H31" s="258">
        <v>146648</v>
      </c>
      <c r="I31" s="52"/>
    </row>
    <row r="32" spans="1:9">
      <c r="A32" s="36"/>
      <c r="B32" s="30"/>
      <c r="C32" s="35"/>
      <c r="D32" s="86"/>
      <c r="E32" s="87"/>
      <c r="F32" s="87"/>
      <c r="G32" s="87"/>
      <c r="H32" s="86"/>
      <c r="I32" s="52"/>
    </row>
    <row r="33" spans="1:9">
      <c r="A33" s="37"/>
      <c r="B33" s="32"/>
      <c r="C33" s="32" t="s">
        <v>196</v>
      </c>
      <c r="D33" s="86">
        <v>-15733</v>
      </c>
      <c r="E33" s="87">
        <v>-17905</v>
      </c>
      <c r="F33" s="87">
        <v>-18934</v>
      </c>
      <c r="G33" s="87">
        <v>-23844</v>
      </c>
      <c r="H33" s="86">
        <v>-17722</v>
      </c>
      <c r="I33" s="52"/>
    </row>
    <row r="34" spans="1:9">
      <c r="A34" s="37"/>
      <c r="B34" s="32"/>
      <c r="C34" s="32" t="s">
        <v>197</v>
      </c>
      <c r="D34" s="86">
        <v>-10461</v>
      </c>
      <c r="E34" s="87">
        <v>-10050</v>
      </c>
      <c r="F34" s="87">
        <v>-11695</v>
      </c>
      <c r="G34" s="87">
        <v>-12298</v>
      </c>
      <c r="H34" s="86">
        <v>-9073</v>
      </c>
      <c r="I34" s="52"/>
    </row>
    <row r="35" spans="1:9">
      <c r="A35" s="37"/>
      <c r="B35" s="32"/>
      <c r="C35" s="32" t="s">
        <v>30</v>
      </c>
      <c r="D35" s="86">
        <v>-5896</v>
      </c>
      <c r="E35" s="87">
        <v>-4042</v>
      </c>
      <c r="F35" s="87">
        <v>-7492</v>
      </c>
      <c r="G35" s="87">
        <v>-7460</v>
      </c>
      <c r="H35" s="86">
        <v>-6104</v>
      </c>
      <c r="I35" s="52"/>
    </row>
    <row r="36" spans="1:9">
      <c r="A36" s="38"/>
      <c r="B36" s="32"/>
      <c r="C36" s="32" t="s">
        <v>198</v>
      </c>
      <c r="D36" s="86">
        <v>-617</v>
      </c>
      <c r="E36" s="87">
        <v>-357</v>
      </c>
      <c r="F36" s="87">
        <v>-531</v>
      </c>
      <c r="G36" s="87">
        <v>-2758</v>
      </c>
      <c r="H36" s="86">
        <v>-5650</v>
      </c>
      <c r="I36" s="52"/>
    </row>
    <row r="37" spans="1:9">
      <c r="A37" s="38"/>
      <c r="B37" s="32"/>
      <c r="C37" s="32" t="s">
        <v>199</v>
      </c>
      <c r="D37" s="86">
        <v>-2064</v>
      </c>
      <c r="E37" s="87">
        <v>-2506</v>
      </c>
      <c r="F37" s="87">
        <v>-2869</v>
      </c>
      <c r="G37" s="87">
        <v>-3535</v>
      </c>
      <c r="H37" s="86">
        <v>-2391</v>
      </c>
      <c r="I37" s="52"/>
    </row>
    <row r="38" spans="1:9" ht="12.75" customHeight="1">
      <c r="A38" s="267"/>
      <c r="B38" s="80"/>
      <c r="C38" s="80" t="s">
        <v>235</v>
      </c>
      <c r="D38" s="88">
        <v>-2404</v>
      </c>
      <c r="E38" s="89">
        <v>-1115</v>
      </c>
      <c r="F38" s="89">
        <v>-1824</v>
      </c>
      <c r="G38" s="89">
        <v>-912</v>
      </c>
      <c r="H38" s="88">
        <v>-2066</v>
      </c>
      <c r="I38" s="52"/>
    </row>
    <row r="39" spans="1:9">
      <c r="A39" s="38"/>
      <c r="B39" s="32" t="s">
        <v>31</v>
      </c>
      <c r="C39" s="32"/>
      <c r="D39" s="90">
        <v>-37175</v>
      </c>
      <c r="E39" s="91">
        <v>-35975</v>
      </c>
      <c r="F39" s="91">
        <v>-43345</v>
      </c>
      <c r="G39" s="91">
        <v>-50807</v>
      </c>
      <c r="H39" s="86">
        <v>-43006</v>
      </c>
      <c r="I39" s="52"/>
    </row>
    <row r="40" spans="1:9">
      <c r="A40" s="38"/>
      <c r="B40" s="32" t="s">
        <v>32</v>
      </c>
      <c r="C40" s="32"/>
      <c r="D40" s="86">
        <v>-22177</v>
      </c>
      <c r="E40" s="87">
        <v>-21482</v>
      </c>
      <c r="F40" s="87">
        <v>-20688</v>
      </c>
      <c r="G40" s="87">
        <v>-27476</v>
      </c>
      <c r="H40" s="86">
        <v>-21218</v>
      </c>
      <c r="I40" s="52"/>
    </row>
    <row r="41" spans="1:9">
      <c r="A41" s="38"/>
      <c r="B41" s="32" t="s">
        <v>33</v>
      </c>
      <c r="C41" s="32"/>
      <c r="D41" s="86">
        <v>-23994</v>
      </c>
      <c r="E41" s="87">
        <v>-24024</v>
      </c>
      <c r="F41" s="87">
        <v>-24043</v>
      </c>
      <c r="G41" s="87">
        <v>-60854</v>
      </c>
      <c r="H41" s="86">
        <v>-25312</v>
      </c>
      <c r="I41" s="52"/>
    </row>
    <row r="42" spans="1:9">
      <c r="A42" s="38"/>
      <c r="B42" s="32" t="s">
        <v>34</v>
      </c>
      <c r="C42" s="32"/>
      <c r="D42" s="86">
        <v>-6341</v>
      </c>
      <c r="E42" s="87">
        <v>-6345</v>
      </c>
      <c r="F42" s="87">
        <v>-6320</v>
      </c>
      <c r="G42" s="87">
        <v>-6344</v>
      </c>
      <c r="H42" s="86">
        <v>-6085</v>
      </c>
      <c r="I42" s="52"/>
    </row>
    <row r="43" spans="1:9">
      <c r="A43" s="267"/>
      <c r="B43" s="80" t="s">
        <v>35</v>
      </c>
      <c r="C43" s="80"/>
      <c r="D43" s="92">
        <v>-25695</v>
      </c>
      <c r="E43" s="93">
        <v>-36352</v>
      </c>
      <c r="F43" s="93">
        <v>-30968</v>
      </c>
      <c r="G43" s="93">
        <v>-30437</v>
      </c>
      <c r="H43" s="88">
        <v>-25562</v>
      </c>
      <c r="I43" s="52"/>
    </row>
    <row r="44" spans="1:9">
      <c r="A44" s="38"/>
      <c r="B44" s="32"/>
      <c r="C44" s="32"/>
      <c r="D44" s="86"/>
      <c r="E44" s="87"/>
      <c r="F44" s="87"/>
      <c r="G44" s="87"/>
      <c r="H44" s="86"/>
      <c r="I44" s="52"/>
    </row>
    <row r="45" spans="1:9">
      <c r="A45" s="266"/>
      <c r="B45" s="263" t="s">
        <v>36</v>
      </c>
      <c r="C45" s="263"/>
      <c r="D45" s="258">
        <v>-115382</v>
      </c>
      <c r="E45" s="258">
        <v>-124178</v>
      </c>
      <c r="F45" s="258">
        <v>-125364</v>
      </c>
      <c r="G45" s="258">
        <v>-175918</v>
      </c>
      <c r="H45" s="258">
        <v>-121183</v>
      </c>
      <c r="I45" s="52"/>
    </row>
    <row r="46" spans="1:9">
      <c r="A46" s="268"/>
      <c r="B46" s="269"/>
      <c r="C46" s="269"/>
      <c r="D46" s="260"/>
      <c r="E46" s="261"/>
      <c r="F46" s="261"/>
      <c r="G46" s="261"/>
      <c r="H46" s="260"/>
      <c r="I46" s="52"/>
    </row>
    <row r="47" spans="1:9">
      <c r="A47" s="266"/>
      <c r="B47" s="263" t="s">
        <v>37</v>
      </c>
      <c r="C47" s="263"/>
      <c r="D47" s="258">
        <v>2127</v>
      </c>
      <c r="E47" s="258">
        <v>1145</v>
      </c>
      <c r="F47" s="258">
        <v>797</v>
      </c>
      <c r="G47" s="258">
        <v>2323</v>
      </c>
      <c r="H47" s="258">
        <v>799</v>
      </c>
      <c r="I47" s="52"/>
    </row>
    <row r="48" spans="1:9">
      <c r="A48" s="270"/>
      <c r="B48" s="271"/>
      <c r="C48" s="271"/>
      <c r="D48" s="272"/>
      <c r="E48" s="273"/>
      <c r="F48" s="273"/>
      <c r="G48" s="273"/>
      <c r="H48" s="272"/>
      <c r="I48" s="52"/>
    </row>
    <row r="49" spans="1:9" s="2" customFormat="1">
      <c r="A49" s="266" t="s">
        <v>38</v>
      </c>
      <c r="B49" s="263"/>
      <c r="C49" s="263"/>
      <c r="D49" s="258">
        <v>29252</v>
      </c>
      <c r="E49" s="258">
        <v>20533</v>
      </c>
      <c r="F49" s="258">
        <v>27553</v>
      </c>
      <c r="G49" s="258">
        <v>-14171</v>
      </c>
      <c r="H49" s="258">
        <v>26264</v>
      </c>
      <c r="I49" s="52"/>
    </row>
    <row r="50" spans="1:9">
      <c r="A50" s="37"/>
      <c r="B50" s="32"/>
      <c r="C50" s="32"/>
      <c r="D50" s="86"/>
      <c r="E50" s="87"/>
      <c r="F50" s="87"/>
      <c r="G50" s="87"/>
      <c r="H50" s="86"/>
      <c r="I50" s="52"/>
    </row>
    <row r="51" spans="1:9">
      <c r="A51" s="38"/>
      <c r="B51" s="32" t="s">
        <v>39</v>
      </c>
      <c r="C51" s="34"/>
      <c r="D51" s="86">
        <v>-8440</v>
      </c>
      <c r="E51" s="87">
        <v>-8051</v>
      </c>
      <c r="F51" s="87">
        <v>-4187</v>
      </c>
      <c r="G51" s="87">
        <v>-11784</v>
      </c>
      <c r="H51" s="86">
        <v>-7600</v>
      </c>
      <c r="I51" s="52"/>
    </row>
    <row r="52" spans="1:9">
      <c r="A52" s="38"/>
      <c r="B52" s="32"/>
      <c r="C52" s="32"/>
      <c r="D52" s="86"/>
      <c r="E52" s="87"/>
      <c r="F52" s="87"/>
      <c r="G52" s="87"/>
      <c r="H52" s="86"/>
      <c r="I52" s="52"/>
    </row>
    <row r="53" spans="1:9">
      <c r="A53" s="267"/>
      <c r="B53" s="80" t="s">
        <v>40</v>
      </c>
      <c r="C53" s="80"/>
      <c r="D53" s="88">
        <v>-1</v>
      </c>
      <c r="E53" s="89">
        <v>0</v>
      </c>
      <c r="F53" s="89">
        <v>5</v>
      </c>
      <c r="G53" s="89">
        <v>8</v>
      </c>
      <c r="H53" s="88">
        <v>0</v>
      </c>
      <c r="I53" s="52"/>
    </row>
    <row r="54" spans="1:9">
      <c r="A54" s="37"/>
      <c r="B54" s="32"/>
      <c r="C54" s="32"/>
      <c r="D54" s="86"/>
      <c r="E54" s="87"/>
      <c r="F54" s="87"/>
      <c r="G54" s="87"/>
      <c r="H54" s="86"/>
      <c r="I54" s="52"/>
    </row>
    <row r="55" spans="1:9">
      <c r="A55" s="266" t="s">
        <v>41</v>
      </c>
      <c r="B55" s="263"/>
      <c r="C55" s="263"/>
      <c r="D55" s="258">
        <v>20811</v>
      </c>
      <c r="E55" s="258">
        <v>12482</v>
      </c>
      <c r="F55" s="258">
        <v>23371</v>
      </c>
      <c r="G55" s="258">
        <v>-25947</v>
      </c>
      <c r="H55" s="258">
        <v>18664</v>
      </c>
      <c r="I55" s="52"/>
    </row>
    <row r="56" spans="1:9">
      <c r="A56" s="37"/>
      <c r="B56" s="32"/>
      <c r="C56" s="32"/>
      <c r="D56" s="86"/>
      <c r="E56" s="87"/>
      <c r="F56" s="87"/>
      <c r="G56" s="87"/>
      <c r="H56" s="86"/>
      <c r="I56" s="52"/>
    </row>
    <row r="57" spans="1:9">
      <c r="A57" s="267"/>
      <c r="B57" s="80" t="s">
        <v>42</v>
      </c>
      <c r="C57" s="80"/>
      <c r="D57" s="88">
        <v>-2944</v>
      </c>
      <c r="E57" s="89">
        <v>-5156</v>
      </c>
      <c r="F57" s="89">
        <v>-6710</v>
      </c>
      <c r="G57" s="89">
        <v>-12728</v>
      </c>
      <c r="H57" s="88">
        <v>-3724</v>
      </c>
      <c r="I57" s="52"/>
    </row>
    <row r="58" spans="1:9">
      <c r="A58" s="37"/>
      <c r="B58" s="32"/>
      <c r="C58" s="32"/>
      <c r="D58" s="94"/>
      <c r="E58" s="87"/>
      <c r="F58" s="95"/>
      <c r="G58" s="87"/>
      <c r="H58" s="94"/>
      <c r="I58" s="52"/>
    </row>
    <row r="59" spans="1:9" s="2" customFormat="1">
      <c r="A59" s="39" t="s">
        <v>43</v>
      </c>
      <c r="B59" s="40"/>
      <c r="C59" s="40"/>
      <c r="D59" s="94">
        <v>17867</v>
      </c>
      <c r="E59" s="95">
        <v>7326</v>
      </c>
      <c r="F59" s="95">
        <v>16661</v>
      </c>
      <c r="G59" s="95">
        <v>-38675</v>
      </c>
      <c r="H59" s="94">
        <v>14940</v>
      </c>
      <c r="I59" s="52"/>
    </row>
    <row r="60" spans="1:9" ht="5.25" customHeight="1">
      <c r="A60" s="37"/>
      <c r="B60" s="32"/>
      <c r="C60" s="32"/>
      <c r="D60" s="86"/>
      <c r="E60" s="87"/>
      <c r="F60" s="87"/>
      <c r="G60" s="87"/>
      <c r="H60" s="86"/>
      <c r="I60" s="52"/>
    </row>
    <row r="61" spans="1:9">
      <c r="A61" s="37"/>
      <c r="B61" s="32"/>
      <c r="C61" s="32"/>
      <c r="D61" s="86"/>
      <c r="E61" s="87"/>
      <c r="F61" s="87"/>
      <c r="G61" s="87"/>
      <c r="H61" s="86"/>
      <c r="I61" s="52"/>
    </row>
    <row r="62" spans="1:9" s="2" customFormat="1">
      <c r="A62" s="266" t="s">
        <v>44</v>
      </c>
      <c r="B62" s="263"/>
      <c r="C62" s="263"/>
      <c r="D62" s="258">
        <v>15167</v>
      </c>
      <c r="E62" s="258">
        <v>4362</v>
      </c>
      <c r="F62" s="258">
        <v>13337</v>
      </c>
      <c r="G62" s="258">
        <v>-40323</v>
      </c>
      <c r="H62" s="258">
        <v>13018</v>
      </c>
      <c r="I62" s="52"/>
    </row>
    <row r="63" spans="1:9">
      <c r="A63" s="37" t="s">
        <v>45</v>
      </c>
      <c r="B63" s="34"/>
      <c r="C63" s="32"/>
      <c r="D63" s="88">
        <v>2700</v>
      </c>
      <c r="E63" s="89">
        <v>2964</v>
      </c>
      <c r="F63" s="89">
        <v>3324</v>
      </c>
      <c r="G63" s="89">
        <v>1648</v>
      </c>
      <c r="H63" s="88">
        <v>1922</v>
      </c>
      <c r="I63" s="52"/>
    </row>
    <row r="64" spans="1:9" ht="13.5" thickBot="1">
      <c r="A64" s="41"/>
      <c r="B64" s="42"/>
      <c r="C64" s="42"/>
      <c r="D64" s="96">
        <v>17867</v>
      </c>
      <c r="E64" s="97">
        <v>7326</v>
      </c>
      <c r="F64" s="97">
        <v>16661</v>
      </c>
      <c r="G64" s="97">
        <v>-38675</v>
      </c>
      <c r="H64" s="96">
        <v>14940</v>
      </c>
      <c r="I64" s="52"/>
    </row>
    <row r="65" spans="1:9" ht="13.5" thickTop="1">
      <c r="A65" s="43"/>
      <c r="B65" s="30"/>
      <c r="C65" s="30"/>
      <c r="D65" s="86"/>
      <c r="E65" s="87"/>
      <c r="F65" s="87"/>
      <c r="G65" s="87"/>
      <c r="H65" s="86"/>
      <c r="I65" s="52"/>
    </row>
    <row r="66" spans="1:9">
      <c r="A66" s="43" t="s">
        <v>46</v>
      </c>
      <c r="B66" s="30"/>
      <c r="C66" s="30"/>
      <c r="D66" s="86">
        <v>14.55</v>
      </c>
      <c r="E66" s="98">
        <v>4.1899999999999977</v>
      </c>
      <c r="F66" s="87">
        <v>12.790000000000003</v>
      </c>
      <c r="G66" s="98">
        <v>-38.68</v>
      </c>
      <c r="H66" s="86">
        <v>12.49</v>
      </c>
      <c r="I66" s="52"/>
    </row>
    <row r="67" spans="1:9">
      <c r="A67" s="43"/>
      <c r="B67" s="30"/>
      <c r="C67" s="30"/>
      <c r="D67" s="86"/>
      <c r="E67" s="87"/>
      <c r="F67" s="87"/>
      <c r="G67" s="87"/>
      <c r="H67" s="86"/>
      <c r="I67" s="52"/>
    </row>
    <row r="68" spans="1:9">
      <c r="A68" s="45" t="s">
        <v>2</v>
      </c>
      <c r="B68" s="32"/>
      <c r="C68" s="46"/>
      <c r="D68" s="86">
        <v>53246</v>
      </c>
      <c r="E68" s="87">
        <v>44557</v>
      </c>
      <c r="F68" s="87">
        <v>51596</v>
      </c>
      <c r="G68" s="87">
        <v>46683</v>
      </c>
      <c r="H68" s="86">
        <v>51576</v>
      </c>
      <c r="I68" s="52"/>
    </row>
    <row r="69" spans="1:9" ht="13.5" thickBot="1">
      <c r="A69" s="47" t="s">
        <v>3</v>
      </c>
      <c r="B69" s="48"/>
      <c r="C69" s="49"/>
      <c r="D69" s="99">
        <f>+D68/D31</f>
        <v>0.37363778621401056</v>
      </c>
      <c r="E69" s="100">
        <f>+E68/E31</f>
        <v>0.31035899864870514</v>
      </c>
      <c r="F69" s="100">
        <f>+F68/F31</f>
        <v>0.33917959505653433</v>
      </c>
      <c r="G69" s="100">
        <f>+G68/G31</f>
        <v>0.2928229124849458</v>
      </c>
      <c r="H69" s="99">
        <f>+H68/H31</f>
        <v>0.35169930718455078</v>
      </c>
      <c r="I69" s="52"/>
    </row>
    <row r="70" spans="1:9" ht="15">
      <c r="A70" s="50" t="s">
        <v>236</v>
      </c>
      <c r="B70" s="51"/>
      <c r="C70" s="51"/>
      <c r="D70" s="44"/>
      <c r="E70" s="44"/>
      <c r="F70" s="44"/>
      <c r="G70" s="44"/>
      <c r="H70" s="44"/>
    </row>
    <row r="71" spans="1:9">
      <c r="A71" s="24"/>
      <c r="D71" s="26"/>
      <c r="E71" s="26"/>
      <c r="F71" s="26"/>
      <c r="G71" s="26"/>
      <c r="H71" s="26"/>
    </row>
    <row r="72" spans="1:9">
      <c r="A72" s="24"/>
      <c r="B72" s="24"/>
      <c r="C72" s="24"/>
      <c r="D72" s="26"/>
      <c r="E72" s="26"/>
      <c r="F72" s="26"/>
      <c r="G72" s="26"/>
      <c r="H72" s="26"/>
    </row>
    <row r="73" spans="1:9">
      <c r="C73" s="24"/>
      <c r="D73" s="26"/>
      <c r="E73" s="26"/>
      <c r="F73" s="26"/>
      <c r="G73" s="26"/>
      <c r="H73" s="26"/>
    </row>
    <row r="74" spans="1:9">
      <c r="D74" s="26"/>
      <c r="E74" s="26"/>
      <c r="F74" s="26"/>
      <c r="G74" s="26"/>
      <c r="H74" s="26"/>
    </row>
    <row r="75" spans="1:9">
      <c r="D75" s="26"/>
      <c r="E75" s="26"/>
      <c r="F75" s="26"/>
      <c r="G75" s="26"/>
      <c r="H75" s="26"/>
    </row>
    <row r="76" spans="1:9">
      <c r="D76" s="26"/>
      <c r="E76" s="26"/>
      <c r="F76" s="26"/>
      <c r="G76" s="26"/>
      <c r="H76" s="26"/>
    </row>
    <row r="77" spans="1:9">
      <c r="D77" s="26"/>
      <c r="E77" s="26"/>
      <c r="F77" s="26"/>
      <c r="G77" s="26"/>
      <c r="H77" s="26"/>
    </row>
    <row r="78" spans="1:9">
      <c r="D78" s="26"/>
      <c r="E78" s="26"/>
      <c r="F78" s="26"/>
      <c r="G78" s="26"/>
      <c r="H78" s="26"/>
    </row>
    <row r="79" spans="1:9">
      <c r="D79" s="26"/>
      <c r="E79" s="26"/>
      <c r="F79" s="26"/>
      <c r="G79" s="26"/>
      <c r="H79" s="26"/>
    </row>
    <row r="80" spans="1:9">
      <c r="D80" s="26"/>
      <c r="E80" s="26"/>
      <c r="F80" s="26"/>
      <c r="G80" s="26"/>
      <c r="H80" s="26"/>
    </row>
    <row r="81" spans="4:8">
      <c r="D81" s="26"/>
      <c r="E81" s="26"/>
      <c r="F81" s="26"/>
      <c r="G81" s="26"/>
      <c r="H81" s="26"/>
    </row>
  </sheetData>
  <pageMargins left="0.75" right="0.75" top="1" bottom="1" header="0.5" footer="0.5"/>
  <pageSetup paperSize="9" scale="5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</sheetPr>
  <dimension ref="A1:M93"/>
  <sheetViews>
    <sheetView zoomScaleNormal="100" zoomScaleSheetLayoutView="50" workbookViewId="0">
      <pane xSplit="3" ySplit="4" topLeftCell="D5" activePane="bottomRight" state="frozen"/>
      <selection pane="topRight"/>
      <selection pane="bottomLeft"/>
      <selection pane="bottomRight" activeCell="K65" sqref="K65"/>
    </sheetView>
  </sheetViews>
  <sheetFormatPr defaultRowHeight="12.75"/>
  <cols>
    <col min="1" max="2" width="5.7109375" style="59" customWidth="1"/>
    <col min="3" max="3" width="35.85546875" style="59" bestFit="1" customWidth="1"/>
    <col min="4" max="9" width="12.7109375" style="63" customWidth="1"/>
    <col min="10" max="12" width="12.7109375" style="59" customWidth="1"/>
    <col min="13" max="13" width="9.140625" style="19"/>
    <col min="14" max="16384" width="9.140625" style="3"/>
  </cols>
  <sheetData>
    <row r="1" spans="1:13">
      <c r="A1" s="274" t="s">
        <v>4</v>
      </c>
      <c r="B1" s="275"/>
      <c r="C1" s="275"/>
      <c r="D1" s="238">
        <v>2010</v>
      </c>
      <c r="E1" s="238">
        <v>2010</v>
      </c>
      <c r="F1" s="238">
        <v>2010</v>
      </c>
      <c r="G1" s="238">
        <v>2010</v>
      </c>
      <c r="H1" s="238">
        <v>2011</v>
      </c>
      <c r="I1" s="238">
        <v>2011</v>
      </c>
      <c r="J1" s="238">
        <v>2011</v>
      </c>
      <c r="K1" s="238">
        <v>2011</v>
      </c>
      <c r="L1" s="238">
        <v>2012</v>
      </c>
    </row>
    <row r="2" spans="1:13">
      <c r="A2" s="276" t="s">
        <v>47</v>
      </c>
      <c r="B2" s="277"/>
      <c r="C2" s="277"/>
      <c r="D2" s="278" t="s">
        <v>50</v>
      </c>
      <c r="E2" s="241" t="s">
        <v>51</v>
      </c>
      <c r="F2" s="278" t="s">
        <v>10</v>
      </c>
      <c r="G2" s="241" t="s">
        <v>49</v>
      </c>
      <c r="H2" s="278" t="s">
        <v>50</v>
      </c>
      <c r="I2" s="241" t="s">
        <v>51</v>
      </c>
      <c r="J2" s="278" t="s">
        <v>10</v>
      </c>
      <c r="K2" s="278" t="s">
        <v>190</v>
      </c>
      <c r="L2" s="278" t="s">
        <v>50</v>
      </c>
    </row>
    <row r="3" spans="1:13">
      <c r="A3" s="276"/>
      <c r="B3" s="277"/>
      <c r="C3" s="277"/>
      <c r="D3" s="241"/>
      <c r="E3" s="279"/>
      <c r="F3" s="279"/>
      <c r="G3" s="279"/>
      <c r="H3" s="241"/>
      <c r="I3" s="279"/>
      <c r="J3" s="241"/>
      <c r="K3" s="279"/>
      <c r="L3" s="241"/>
    </row>
    <row r="4" spans="1:13">
      <c r="A4" s="71" t="s">
        <v>12</v>
      </c>
      <c r="B4" s="72"/>
      <c r="C4" s="72"/>
      <c r="D4" s="83" t="s">
        <v>13</v>
      </c>
      <c r="E4" s="83" t="s">
        <v>13</v>
      </c>
      <c r="F4" s="83" t="s">
        <v>13</v>
      </c>
      <c r="G4" s="83" t="s">
        <v>14</v>
      </c>
      <c r="H4" s="83" t="s">
        <v>13</v>
      </c>
      <c r="I4" s="83" t="s">
        <v>13</v>
      </c>
      <c r="J4" s="83" t="s">
        <v>13</v>
      </c>
      <c r="K4" s="83" t="s">
        <v>13</v>
      </c>
      <c r="L4" s="83" t="s">
        <v>13</v>
      </c>
    </row>
    <row r="5" spans="1:13" ht="8.25" customHeight="1">
      <c r="A5" s="56"/>
      <c r="B5" s="57"/>
      <c r="C5" s="58"/>
      <c r="D5" s="102"/>
      <c r="E5" s="103"/>
      <c r="F5" s="103"/>
      <c r="G5" s="103"/>
      <c r="H5" s="102"/>
      <c r="I5" s="103"/>
      <c r="J5" s="104"/>
      <c r="K5" s="103"/>
      <c r="L5" s="102"/>
    </row>
    <row r="6" spans="1:13">
      <c r="A6" s="280" t="s">
        <v>52</v>
      </c>
      <c r="B6" s="281"/>
      <c r="C6" s="281"/>
      <c r="D6" s="282"/>
      <c r="E6" s="283"/>
      <c r="F6" s="283"/>
      <c r="G6" s="283"/>
      <c r="H6" s="282"/>
      <c r="I6" s="283"/>
      <c r="J6" s="283"/>
      <c r="K6" s="283"/>
      <c r="L6" s="282"/>
    </row>
    <row r="7" spans="1:13" ht="6.75" customHeight="1">
      <c r="A7" s="61"/>
      <c r="B7" s="60"/>
      <c r="C7" s="60"/>
      <c r="D7" s="107"/>
      <c r="E7" s="108"/>
      <c r="F7" s="108"/>
      <c r="G7" s="108"/>
      <c r="H7" s="107"/>
      <c r="I7" s="108"/>
      <c r="J7" s="108"/>
      <c r="K7" s="108"/>
      <c r="L7" s="107"/>
    </row>
    <row r="8" spans="1:13">
      <c r="A8" s="281"/>
      <c r="B8" s="281" t="s">
        <v>53</v>
      </c>
      <c r="C8" s="281"/>
      <c r="D8" s="284"/>
      <c r="E8" s="285"/>
      <c r="F8" s="285"/>
      <c r="G8" s="285"/>
      <c r="H8" s="284"/>
      <c r="I8" s="285"/>
      <c r="J8" s="285"/>
      <c r="K8" s="285"/>
      <c r="L8" s="284"/>
    </row>
    <row r="9" spans="1:13" ht="8.25" customHeight="1">
      <c r="A9" s="60"/>
      <c r="B9" s="60"/>
      <c r="C9" s="60"/>
      <c r="D9" s="105"/>
      <c r="E9" s="106"/>
      <c r="F9" s="106"/>
      <c r="G9" s="106"/>
      <c r="H9" s="105"/>
      <c r="I9" s="106"/>
      <c r="J9" s="106"/>
      <c r="K9" s="106"/>
      <c r="L9" s="105"/>
    </row>
    <row r="10" spans="1:13">
      <c r="A10" s="60"/>
      <c r="B10" s="60"/>
      <c r="C10" s="60" t="s">
        <v>54</v>
      </c>
      <c r="D10" s="109">
        <v>45634</v>
      </c>
      <c r="E10" s="110">
        <v>33679</v>
      </c>
      <c r="F10" s="110">
        <v>18051</v>
      </c>
      <c r="G10" s="110">
        <v>15841</v>
      </c>
      <c r="H10" s="109">
        <v>25968</v>
      </c>
      <c r="I10" s="110">
        <v>15727</v>
      </c>
      <c r="J10" s="110">
        <v>15087</v>
      </c>
      <c r="K10" s="110">
        <v>14451</v>
      </c>
      <c r="L10" s="109">
        <v>41364</v>
      </c>
      <c r="M10" s="20"/>
    </row>
    <row r="11" spans="1:13">
      <c r="A11" s="60"/>
      <c r="B11" s="60"/>
      <c r="C11" s="60" t="s">
        <v>55</v>
      </c>
      <c r="D11" s="109">
        <v>109584</v>
      </c>
      <c r="E11" s="110">
        <v>110734</v>
      </c>
      <c r="F11" s="110">
        <v>109909</v>
      </c>
      <c r="G11" s="110">
        <v>114625</v>
      </c>
      <c r="H11" s="109">
        <v>111302</v>
      </c>
      <c r="I11" s="110">
        <v>109582</v>
      </c>
      <c r="J11" s="110">
        <v>116615</v>
      </c>
      <c r="K11" s="110">
        <v>124663</v>
      </c>
      <c r="L11" s="109">
        <v>124909</v>
      </c>
      <c r="M11" s="20"/>
    </row>
    <row r="12" spans="1:13">
      <c r="A12" s="60"/>
      <c r="B12" s="60"/>
      <c r="C12" s="60" t="s">
        <v>56</v>
      </c>
      <c r="D12" s="109">
        <v>45373</v>
      </c>
      <c r="E12" s="110">
        <v>75871</v>
      </c>
      <c r="F12" s="110">
        <v>49437</v>
      </c>
      <c r="G12" s="110">
        <v>56560</v>
      </c>
      <c r="H12" s="109">
        <v>59210</v>
      </c>
      <c r="I12" s="110">
        <v>38120</v>
      </c>
      <c r="J12" s="110">
        <v>49650</v>
      </c>
      <c r="K12" s="110">
        <v>65286</v>
      </c>
      <c r="L12" s="109">
        <v>38259</v>
      </c>
      <c r="M12" s="20"/>
    </row>
    <row r="13" spans="1:13">
      <c r="A13" s="60"/>
      <c r="B13" s="60"/>
      <c r="C13" s="60" t="s">
        <v>57</v>
      </c>
      <c r="D13" s="109">
        <v>5660</v>
      </c>
      <c r="E13" s="110">
        <v>1653</v>
      </c>
      <c r="F13" s="110">
        <v>2754</v>
      </c>
      <c r="G13" s="110">
        <v>1804</v>
      </c>
      <c r="H13" s="109">
        <v>2541</v>
      </c>
      <c r="I13" s="110">
        <v>442</v>
      </c>
      <c r="J13" s="110">
        <v>1204</v>
      </c>
      <c r="K13" s="110">
        <v>927</v>
      </c>
      <c r="L13" s="109">
        <v>2057</v>
      </c>
      <c r="M13" s="20"/>
    </row>
    <row r="14" spans="1:13">
      <c r="A14" s="60"/>
      <c r="B14" s="60"/>
      <c r="C14" s="60" t="s">
        <v>58</v>
      </c>
      <c r="D14" s="109">
        <v>10303</v>
      </c>
      <c r="E14" s="110">
        <v>11570</v>
      </c>
      <c r="F14" s="110">
        <v>9858</v>
      </c>
      <c r="G14" s="110">
        <v>9592</v>
      </c>
      <c r="H14" s="109">
        <v>10788</v>
      </c>
      <c r="I14" s="110">
        <v>10860</v>
      </c>
      <c r="J14" s="110">
        <v>11741</v>
      </c>
      <c r="K14" s="110">
        <v>9904</v>
      </c>
      <c r="L14" s="109">
        <v>11648</v>
      </c>
      <c r="M14" s="20"/>
    </row>
    <row r="15" spans="1:13">
      <c r="A15" s="101"/>
      <c r="B15" s="101"/>
      <c r="C15" s="101" t="s">
        <v>59</v>
      </c>
      <c r="D15" s="111">
        <v>2227</v>
      </c>
      <c r="E15" s="112">
        <v>1229</v>
      </c>
      <c r="F15" s="112">
        <v>2206</v>
      </c>
      <c r="G15" s="112">
        <v>2152</v>
      </c>
      <c r="H15" s="111">
        <v>1864</v>
      </c>
      <c r="I15" s="112">
        <v>1539</v>
      </c>
      <c r="J15" s="112">
        <v>1854</v>
      </c>
      <c r="K15" s="112">
        <v>5165</v>
      </c>
      <c r="L15" s="111">
        <v>4791</v>
      </c>
      <c r="M15" s="20"/>
    </row>
    <row r="16" spans="1:13" ht="6.75" customHeight="1">
      <c r="A16" s="60"/>
      <c r="B16" s="60"/>
      <c r="C16" s="60"/>
      <c r="D16" s="109"/>
      <c r="E16" s="110"/>
      <c r="F16" s="110"/>
      <c r="G16" s="110"/>
      <c r="H16" s="109"/>
      <c r="I16" s="110"/>
      <c r="J16" s="110"/>
      <c r="K16" s="110"/>
      <c r="L16" s="109"/>
      <c r="M16" s="20"/>
    </row>
    <row r="17" spans="1:13">
      <c r="A17" s="286"/>
      <c r="B17" s="286" t="s">
        <v>60</v>
      </c>
      <c r="C17" s="286"/>
      <c r="D17" s="287">
        <f t="shared" ref="D17:H17" si="0">+SUM(D10:D15)</f>
        <v>218781</v>
      </c>
      <c r="E17" s="287">
        <f t="shared" si="0"/>
        <v>234736</v>
      </c>
      <c r="F17" s="287">
        <f t="shared" si="0"/>
        <v>192215</v>
      </c>
      <c r="G17" s="287">
        <f t="shared" si="0"/>
        <v>200574</v>
      </c>
      <c r="H17" s="287">
        <f t="shared" si="0"/>
        <v>211673</v>
      </c>
      <c r="I17" s="287">
        <f>+SUM(I10:I15)</f>
        <v>176270</v>
      </c>
      <c r="J17" s="287">
        <f>SUM(J10:J15)</f>
        <v>196151</v>
      </c>
      <c r="K17" s="287">
        <f>SUM(K10:K15)</f>
        <v>220396</v>
      </c>
      <c r="L17" s="287">
        <f t="shared" ref="L17" si="1">+SUM(L10:L15)</f>
        <v>223028</v>
      </c>
      <c r="M17" s="20"/>
    </row>
    <row r="18" spans="1:13" ht="9" customHeight="1">
      <c r="A18" s="60"/>
      <c r="B18" s="60"/>
      <c r="C18" s="60"/>
      <c r="D18" s="109"/>
      <c r="E18" s="110"/>
      <c r="F18" s="110"/>
      <c r="G18" s="110"/>
      <c r="H18" s="109"/>
      <c r="I18" s="110"/>
      <c r="J18" s="110"/>
      <c r="K18" s="110"/>
      <c r="L18" s="109"/>
      <c r="M18" s="20"/>
    </row>
    <row r="19" spans="1:13">
      <c r="A19" s="60"/>
      <c r="B19" s="62" t="s">
        <v>61</v>
      </c>
      <c r="C19" s="60"/>
      <c r="D19" s="109"/>
      <c r="E19" s="110"/>
      <c r="F19" s="110"/>
      <c r="G19" s="110"/>
      <c r="H19" s="109"/>
      <c r="I19" s="110"/>
      <c r="J19" s="110"/>
      <c r="K19" s="110"/>
      <c r="L19" s="109"/>
      <c r="M19" s="20"/>
    </row>
    <row r="20" spans="1:13" ht="7.5" customHeight="1">
      <c r="A20" s="60"/>
      <c r="B20" s="60"/>
      <c r="C20" s="60"/>
      <c r="D20" s="109"/>
      <c r="E20" s="110"/>
      <c r="F20" s="110"/>
      <c r="G20" s="110"/>
      <c r="H20" s="109"/>
      <c r="I20" s="110"/>
      <c r="J20" s="110"/>
      <c r="K20" s="110"/>
      <c r="L20" s="109"/>
      <c r="M20" s="20"/>
    </row>
    <row r="21" spans="1:13">
      <c r="A21" s="60"/>
      <c r="B21" s="60"/>
      <c r="C21" s="60" t="s">
        <v>62</v>
      </c>
      <c r="D21" s="109">
        <v>544115</v>
      </c>
      <c r="E21" s="110">
        <v>549630</v>
      </c>
      <c r="F21" s="110">
        <v>541707</v>
      </c>
      <c r="G21" s="110">
        <v>549752</v>
      </c>
      <c r="H21" s="109">
        <v>535983</v>
      </c>
      <c r="I21" s="110">
        <v>527920</v>
      </c>
      <c r="J21" s="110">
        <v>529880</v>
      </c>
      <c r="K21" s="110">
        <v>536224</v>
      </c>
      <c r="L21" s="109">
        <v>521526</v>
      </c>
      <c r="M21" s="20"/>
    </row>
    <row r="22" spans="1:13">
      <c r="A22" s="60"/>
      <c r="B22" s="60"/>
      <c r="C22" s="60" t="s">
        <v>63</v>
      </c>
      <c r="D22" s="109">
        <v>331349</v>
      </c>
      <c r="E22" s="110">
        <v>330723</v>
      </c>
      <c r="F22" s="110">
        <v>329427</v>
      </c>
      <c r="G22" s="110">
        <v>332993</v>
      </c>
      <c r="H22" s="109">
        <v>328386</v>
      </c>
      <c r="I22" s="110">
        <v>326662</v>
      </c>
      <c r="J22" s="110">
        <v>330102</v>
      </c>
      <c r="K22" s="110">
        <v>308313</v>
      </c>
      <c r="L22" s="109">
        <v>315305</v>
      </c>
      <c r="M22" s="20"/>
    </row>
    <row r="23" spans="1:13">
      <c r="A23" s="60"/>
      <c r="B23" s="60"/>
      <c r="C23" s="60" t="s">
        <v>64</v>
      </c>
      <c r="D23" s="109">
        <v>176</v>
      </c>
      <c r="E23" s="110">
        <v>86</v>
      </c>
      <c r="F23" s="110">
        <v>84</v>
      </c>
      <c r="G23" s="110">
        <v>77</v>
      </c>
      <c r="H23" s="109">
        <v>76</v>
      </c>
      <c r="I23" s="110">
        <v>67</v>
      </c>
      <c r="J23" s="110">
        <v>72</v>
      </c>
      <c r="K23" s="110">
        <v>0</v>
      </c>
      <c r="L23" s="109">
        <v>0</v>
      </c>
      <c r="M23" s="20"/>
    </row>
    <row r="24" spans="1:13" s="4" customFormat="1">
      <c r="A24" s="61"/>
      <c r="B24" s="61"/>
      <c r="C24" s="61" t="s">
        <v>65</v>
      </c>
      <c r="D24" s="109">
        <v>2023</v>
      </c>
      <c r="E24" s="110">
        <v>2168</v>
      </c>
      <c r="F24" s="110">
        <v>2195</v>
      </c>
      <c r="G24" s="110">
        <v>913</v>
      </c>
      <c r="H24" s="109">
        <v>757</v>
      </c>
      <c r="I24" s="110">
        <v>897</v>
      </c>
      <c r="J24" s="110">
        <v>959</v>
      </c>
      <c r="K24" s="110">
        <v>750</v>
      </c>
      <c r="L24" s="109">
        <v>774</v>
      </c>
      <c r="M24" s="20"/>
    </row>
    <row r="25" spans="1:13">
      <c r="A25" s="101"/>
      <c r="B25" s="101"/>
      <c r="C25" s="101" t="s">
        <v>66</v>
      </c>
      <c r="D25" s="111">
        <v>27261</v>
      </c>
      <c r="E25" s="112">
        <v>26381</v>
      </c>
      <c r="F25" s="112">
        <f>24246+689</f>
        <v>24935</v>
      </c>
      <c r="G25" s="112">
        <v>24697</v>
      </c>
      <c r="H25" s="111">
        <f>22887+641</f>
        <v>23528</v>
      </c>
      <c r="I25" s="112">
        <v>22382</v>
      </c>
      <c r="J25" s="112">
        <v>30391</v>
      </c>
      <c r="K25" s="112">
        <v>32345</v>
      </c>
      <c r="L25" s="111">
        <f>25490+609</f>
        <v>26099</v>
      </c>
      <c r="M25" s="20"/>
    </row>
    <row r="26" spans="1:13" ht="6.75" customHeight="1">
      <c r="A26" s="61"/>
      <c r="B26" s="61"/>
      <c r="C26" s="61"/>
      <c r="D26" s="109"/>
      <c r="E26" s="110"/>
      <c r="F26" s="110"/>
      <c r="G26" s="110"/>
      <c r="H26" s="109"/>
      <c r="I26" s="110"/>
      <c r="J26" s="110"/>
      <c r="K26" s="110"/>
      <c r="L26" s="109"/>
      <c r="M26" s="20"/>
    </row>
    <row r="27" spans="1:13">
      <c r="A27" s="286"/>
      <c r="B27" s="286" t="s">
        <v>67</v>
      </c>
      <c r="C27" s="286"/>
      <c r="D27" s="287">
        <f t="shared" ref="D27:H27" si="2">+SUM(D21:D25)</f>
        <v>904924</v>
      </c>
      <c r="E27" s="287">
        <f t="shared" si="2"/>
        <v>908988</v>
      </c>
      <c r="F27" s="287">
        <f t="shared" si="2"/>
        <v>898348</v>
      </c>
      <c r="G27" s="287">
        <f>+SUM(G21:G25)</f>
        <v>908432</v>
      </c>
      <c r="H27" s="287">
        <f t="shared" si="2"/>
        <v>888730</v>
      </c>
      <c r="I27" s="287">
        <f>+SUM(I21:I25)</f>
        <v>877928</v>
      </c>
      <c r="J27" s="287">
        <f>+SUM(J21:J25)</f>
        <v>891404</v>
      </c>
      <c r="K27" s="287">
        <f>+SUM(K21:K25)</f>
        <v>877632</v>
      </c>
      <c r="L27" s="287">
        <f t="shared" ref="L27" si="3">+SUM(L21:L25)</f>
        <v>863704</v>
      </c>
      <c r="M27" s="20"/>
    </row>
    <row r="28" spans="1:13" ht="6.75" customHeight="1">
      <c r="A28" s="60"/>
      <c r="B28" s="60"/>
      <c r="C28" s="60"/>
      <c r="D28" s="113"/>
      <c r="E28" s="110"/>
      <c r="F28" s="110"/>
      <c r="G28" s="110"/>
      <c r="H28" s="113"/>
      <c r="I28" s="110"/>
      <c r="J28" s="114"/>
      <c r="K28" s="110"/>
      <c r="L28" s="113"/>
      <c r="M28" s="20"/>
    </row>
    <row r="29" spans="1:13" ht="13.5" thickBot="1">
      <c r="A29" s="288" t="s">
        <v>68</v>
      </c>
      <c r="B29" s="288"/>
      <c r="C29" s="288"/>
      <c r="D29" s="289">
        <f>+D27+D17</f>
        <v>1123705</v>
      </c>
      <c r="E29" s="289">
        <f>+E27+E17</f>
        <v>1143724</v>
      </c>
      <c r="F29" s="289">
        <f>+F27+F17</f>
        <v>1090563</v>
      </c>
      <c r="G29" s="289">
        <f>+G17+G27</f>
        <v>1109006</v>
      </c>
      <c r="H29" s="289">
        <f>+H27+H17</f>
        <v>1100403</v>
      </c>
      <c r="I29" s="289">
        <f>+I17+I27</f>
        <v>1054198</v>
      </c>
      <c r="J29" s="289">
        <f>+J27+J17</f>
        <v>1087555</v>
      </c>
      <c r="K29" s="289">
        <f>+K27+K17</f>
        <v>1098028</v>
      </c>
      <c r="L29" s="289">
        <f>+L27+L17</f>
        <v>1086732</v>
      </c>
      <c r="M29" s="20"/>
    </row>
    <row r="30" spans="1:13" ht="13.5" thickTop="1">
      <c r="A30" s="60"/>
      <c r="B30" s="60"/>
      <c r="C30" s="60"/>
      <c r="D30" s="109"/>
      <c r="E30" s="110"/>
      <c r="F30" s="110"/>
      <c r="G30" s="110"/>
      <c r="H30" s="109"/>
      <c r="I30" s="110"/>
      <c r="J30" s="110"/>
      <c r="K30" s="110"/>
      <c r="L30" s="109"/>
      <c r="M30" s="20"/>
    </row>
    <row r="31" spans="1:13">
      <c r="A31" s="281" t="s">
        <v>69</v>
      </c>
      <c r="B31" s="281"/>
      <c r="C31" s="281"/>
      <c r="D31" s="290"/>
      <c r="E31" s="291"/>
      <c r="F31" s="291"/>
      <c r="G31" s="291"/>
      <c r="H31" s="290"/>
      <c r="I31" s="291"/>
      <c r="J31" s="291"/>
      <c r="K31" s="291"/>
      <c r="L31" s="290"/>
      <c r="M31" s="20"/>
    </row>
    <row r="32" spans="1:13">
      <c r="A32" s="60"/>
      <c r="B32" s="60"/>
      <c r="C32" s="60"/>
      <c r="D32" s="109"/>
      <c r="E32" s="110"/>
      <c r="F32" s="110"/>
      <c r="G32" s="110"/>
      <c r="H32" s="109"/>
      <c r="I32" s="110"/>
      <c r="J32" s="110"/>
      <c r="K32" s="110"/>
      <c r="L32" s="109"/>
      <c r="M32" s="20"/>
    </row>
    <row r="33" spans="1:13">
      <c r="A33" s="281"/>
      <c r="B33" s="281" t="s">
        <v>70</v>
      </c>
      <c r="C33" s="281"/>
      <c r="D33" s="290"/>
      <c r="E33" s="291"/>
      <c r="F33" s="291"/>
      <c r="G33" s="291"/>
      <c r="H33" s="290"/>
      <c r="I33" s="291"/>
      <c r="J33" s="291"/>
      <c r="K33" s="291"/>
      <c r="L33" s="290"/>
      <c r="M33" s="20"/>
    </row>
    <row r="34" spans="1:13" ht="6.75" customHeight="1">
      <c r="A34" s="60"/>
      <c r="B34" s="60"/>
      <c r="D34" s="109"/>
      <c r="E34" s="110"/>
      <c r="F34" s="110"/>
      <c r="G34" s="110"/>
      <c r="H34" s="109"/>
      <c r="I34" s="110"/>
      <c r="J34" s="110"/>
      <c r="K34" s="110"/>
      <c r="L34" s="109"/>
      <c r="M34" s="20"/>
    </row>
    <row r="35" spans="1:13">
      <c r="A35" s="60"/>
      <c r="B35" s="60"/>
      <c r="C35" s="60" t="s">
        <v>71</v>
      </c>
      <c r="D35" s="109">
        <v>46441</v>
      </c>
      <c r="E35" s="110">
        <v>95038</v>
      </c>
      <c r="F35" s="110">
        <v>72104</v>
      </c>
      <c r="G35" s="110">
        <v>72208</v>
      </c>
      <c r="H35" s="109">
        <v>76180</v>
      </c>
      <c r="I35" s="110">
        <v>91154</v>
      </c>
      <c r="J35" s="110">
        <v>49843</v>
      </c>
      <c r="K35" s="110">
        <v>49865</v>
      </c>
      <c r="L35" s="109">
        <v>64908</v>
      </c>
      <c r="M35" s="20"/>
    </row>
    <row r="36" spans="1:13">
      <c r="A36" s="60"/>
      <c r="B36" s="60"/>
      <c r="C36" s="60" t="s">
        <v>72</v>
      </c>
      <c r="D36" s="109">
        <v>30005</v>
      </c>
      <c r="E36" s="110">
        <v>48584</v>
      </c>
      <c r="F36" s="110">
        <v>47253</v>
      </c>
      <c r="G36" s="110">
        <v>46647</v>
      </c>
      <c r="H36" s="109">
        <v>34318</v>
      </c>
      <c r="I36" s="110">
        <v>55894</v>
      </c>
      <c r="J36" s="110">
        <v>55375</v>
      </c>
      <c r="K36" s="110">
        <v>70155</v>
      </c>
      <c r="L36" s="109">
        <v>64714</v>
      </c>
      <c r="M36" s="20"/>
    </row>
    <row r="37" spans="1:13">
      <c r="A37" s="60"/>
      <c r="B37" s="60"/>
      <c r="C37" s="60" t="s">
        <v>73</v>
      </c>
      <c r="D37" s="109">
        <v>67416</v>
      </c>
      <c r="E37" s="110">
        <v>74256</v>
      </c>
      <c r="F37" s="110">
        <v>71946</v>
      </c>
      <c r="G37" s="110">
        <v>88613</v>
      </c>
      <c r="H37" s="109">
        <v>73225</v>
      </c>
      <c r="I37" s="110">
        <v>71702</v>
      </c>
      <c r="J37" s="110">
        <v>77319</v>
      </c>
      <c r="K37" s="110">
        <v>101119</v>
      </c>
      <c r="L37" s="109">
        <v>81090</v>
      </c>
      <c r="M37" s="20"/>
    </row>
    <row r="38" spans="1:13" s="4" customFormat="1">
      <c r="A38" s="61"/>
      <c r="B38" s="61"/>
      <c r="C38" s="61" t="s">
        <v>74</v>
      </c>
      <c r="D38" s="109">
        <v>207</v>
      </c>
      <c r="E38" s="110">
        <v>747</v>
      </c>
      <c r="F38" s="110">
        <v>1796</v>
      </c>
      <c r="G38" s="110">
        <v>661</v>
      </c>
      <c r="H38" s="109">
        <v>494</v>
      </c>
      <c r="I38" s="110">
        <v>1815</v>
      </c>
      <c r="J38" s="110">
        <v>2606</v>
      </c>
      <c r="K38" s="110">
        <v>1335</v>
      </c>
      <c r="L38" s="109">
        <v>873</v>
      </c>
      <c r="M38" s="20"/>
    </row>
    <row r="39" spans="1:13">
      <c r="A39" s="60"/>
      <c r="B39" s="60"/>
      <c r="C39" s="60" t="s">
        <v>75</v>
      </c>
      <c r="D39" s="109">
        <v>9964</v>
      </c>
      <c r="E39" s="110">
        <v>9442</v>
      </c>
      <c r="F39" s="110">
        <v>8585</v>
      </c>
      <c r="G39" s="110">
        <v>7722</v>
      </c>
      <c r="H39" s="109">
        <v>5853</v>
      </c>
      <c r="I39" s="110">
        <v>16298</v>
      </c>
      <c r="J39" s="110">
        <v>23240</v>
      </c>
      <c r="K39" s="110">
        <v>3703</v>
      </c>
      <c r="L39" s="109">
        <v>3147</v>
      </c>
      <c r="M39" s="20"/>
    </row>
    <row r="40" spans="1:13">
      <c r="A40" s="101"/>
      <c r="B40" s="101"/>
      <c r="C40" s="101" t="s">
        <v>76</v>
      </c>
      <c r="D40" s="111">
        <v>36409</v>
      </c>
      <c r="E40" s="112">
        <v>38143</v>
      </c>
      <c r="F40" s="112">
        <v>37080</v>
      </c>
      <c r="G40" s="112">
        <v>30966</v>
      </c>
      <c r="H40" s="111">
        <v>39108</v>
      </c>
      <c r="I40" s="112">
        <v>47012</v>
      </c>
      <c r="J40" s="112">
        <v>38477</v>
      </c>
      <c r="K40" s="112">
        <v>29213</v>
      </c>
      <c r="L40" s="111">
        <v>39194</v>
      </c>
      <c r="M40" s="20"/>
    </row>
    <row r="41" spans="1:13" ht="6.75" customHeight="1">
      <c r="A41" s="60"/>
      <c r="B41" s="60"/>
      <c r="C41" s="60"/>
      <c r="D41" s="109"/>
      <c r="E41" s="110"/>
      <c r="F41" s="110"/>
      <c r="G41" s="110"/>
      <c r="H41" s="109"/>
      <c r="I41" s="110"/>
      <c r="J41" s="110"/>
      <c r="K41" s="110"/>
      <c r="L41" s="109"/>
      <c r="M41" s="20"/>
    </row>
    <row r="42" spans="1:13">
      <c r="A42" s="286"/>
      <c r="B42" s="286" t="s">
        <v>77</v>
      </c>
      <c r="C42" s="286"/>
      <c r="D42" s="287">
        <f t="shared" ref="D42:I42" si="4">+SUM(D35:D40)</f>
        <v>190442</v>
      </c>
      <c r="E42" s="287">
        <f t="shared" si="4"/>
        <v>266210</v>
      </c>
      <c r="F42" s="287">
        <f t="shared" si="4"/>
        <v>238764</v>
      </c>
      <c r="G42" s="287">
        <f t="shared" si="4"/>
        <v>246817</v>
      </c>
      <c r="H42" s="287">
        <f t="shared" si="4"/>
        <v>229178</v>
      </c>
      <c r="I42" s="287">
        <f t="shared" si="4"/>
        <v>283875</v>
      </c>
      <c r="J42" s="287">
        <f>SUM(J35:J40)</f>
        <v>246860</v>
      </c>
      <c r="K42" s="287">
        <f>SUM(K35:K40)</f>
        <v>255390</v>
      </c>
      <c r="L42" s="287">
        <f t="shared" ref="L42" si="5">+SUM(L35:L40)</f>
        <v>253926</v>
      </c>
      <c r="M42" s="20"/>
    </row>
    <row r="43" spans="1:13" ht="7.5" customHeight="1">
      <c r="A43" s="60"/>
      <c r="B43" s="60"/>
      <c r="C43" s="60"/>
      <c r="D43" s="109"/>
      <c r="E43" s="110"/>
      <c r="F43" s="110"/>
      <c r="G43" s="110"/>
      <c r="H43" s="109"/>
      <c r="I43" s="110"/>
      <c r="J43" s="110"/>
      <c r="K43" s="110"/>
      <c r="L43" s="109"/>
      <c r="M43" s="20"/>
    </row>
    <row r="44" spans="1:13">
      <c r="A44" s="281"/>
      <c r="B44" s="281" t="s">
        <v>78</v>
      </c>
      <c r="C44" s="281"/>
      <c r="D44" s="290"/>
      <c r="E44" s="291"/>
      <c r="F44" s="291"/>
      <c r="G44" s="291"/>
      <c r="H44" s="290"/>
      <c r="I44" s="291"/>
      <c r="J44" s="291"/>
      <c r="K44" s="291"/>
      <c r="L44" s="290"/>
      <c r="M44" s="20"/>
    </row>
    <row r="45" spans="1:13" ht="6" customHeight="1">
      <c r="A45" s="60"/>
      <c r="B45" s="60"/>
      <c r="D45" s="109"/>
      <c r="E45" s="110"/>
      <c r="F45" s="110"/>
      <c r="G45" s="110"/>
      <c r="H45" s="109"/>
      <c r="I45" s="110"/>
      <c r="J45" s="110"/>
      <c r="K45" s="110"/>
      <c r="L45" s="109"/>
      <c r="M45" s="20"/>
    </row>
    <row r="46" spans="1:13">
      <c r="A46" s="60"/>
      <c r="B46" s="60"/>
      <c r="C46" s="60" t="s">
        <v>71</v>
      </c>
      <c r="D46" s="109">
        <v>264811</v>
      </c>
      <c r="E46" s="115">
        <v>241651</v>
      </c>
      <c r="F46" s="110">
        <v>204942</v>
      </c>
      <c r="G46" s="110">
        <v>234164</v>
      </c>
      <c r="H46" s="109">
        <v>235923</v>
      </c>
      <c r="I46" s="110">
        <v>192727</v>
      </c>
      <c r="J46" s="110">
        <v>223661</v>
      </c>
      <c r="K46" s="110">
        <v>230166</v>
      </c>
      <c r="L46" s="109">
        <v>216121</v>
      </c>
      <c r="M46" s="20"/>
    </row>
    <row r="47" spans="1:13">
      <c r="A47" s="60"/>
      <c r="B47" s="60"/>
      <c r="C47" s="60" t="s">
        <v>72</v>
      </c>
      <c r="D47" s="109">
        <v>15110</v>
      </c>
      <c r="E47" s="115">
        <v>21682</v>
      </c>
      <c r="F47" s="110">
        <v>21716</v>
      </c>
      <c r="G47" s="110">
        <v>8828</v>
      </c>
      <c r="H47" s="109">
        <v>9208</v>
      </c>
      <c r="I47" s="110">
        <v>9132</v>
      </c>
      <c r="J47" s="110">
        <v>8247</v>
      </c>
      <c r="K47" s="110">
        <v>17928</v>
      </c>
      <c r="L47" s="109">
        <v>17504</v>
      </c>
      <c r="M47" s="20"/>
    </row>
    <row r="48" spans="1:13" s="4" customFormat="1">
      <c r="A48" s="61"/>
      <c r="B48" s="61"/>
      <c r="C48" s="61" t="s">
        <v>79</v>
      </c>
      <c r="D48" s="109">
        <v>21495</v>
      </c>
      <c r="E48" s="115">
        <v>29104</v>
      </c>
      <c r="F48" s="110">
        <v>29920</v>
      </c>
      <c r="G48" s="110">
        <v>10924</v>
      </c>
      <c r="H48" s="109">
        <v>11004</v>
      </c>
      <c r="I48" s="110">
        <v>11266</v>
      </c>
      <c r="J48" s="110">
        <v>15148</v>
      </c>
      <c r="K48" s="110">
        <v>26270</v>
      </c>
      <c r="L48" s="109">
        <v>27403</v>
      </c>
      <c r="M48" s="20"/>
    </row>
    <row r="49" spans="1:13">
      <c r="A49" s="60"/>
      <c r="B49" s="60"/>
      <c r="C49" s="60" t="s">
        <v>75</v>
      </c>
      <c r="D49" s="109">
        <v>10219</v>
      </c>
      <c r="E49" s="115">
        <v>10127</v>
      </c>
      <c r="F49" s="110">
        <v>10732</v>
      </c>
      <c r="G49" s="110">
        <v>12298</v>
      </c>
      <c r="H49" s="109">
        <v>10979</v>
      </c>
      <c r="I49" s="110">
        <v>10403</v>
      </c>
      <c r="J49" s="110">
        <v>10942</v>
      </c>
      <c r="K49" s="110">
        <v>11236</v>
      </c>
      <c r="L49" s="109">
        <v>11088</v>
      </c>
      <c r="M49" s="20"/>
    </row>
    <row r="50" spans="1:13">
      <c r="A50" s="101"/>
      <c r="B50" s="101"/>
      <c r="C50" s="101" t="s">
        <v>80</v>
      </c>
      <c r="D50" s="111">
        <v>1118</v>
      </c>
      <c r="E50" s="116">
        <v>1215</v>
      </c>
      <c r="F50" s="112">
        <v>1232</v>
      </c>
      <c r="G50" s="112">
        <v>1263</v>
      </c>
      <c r="H50" s="111">
        <v>1281</v>
      </c>
      <c r="I50" s="112">
        <v>1321</v>
      </c>
      <c r="J50" s="112">
        <v>1397</v>
      </c>
      <c r="K50" s="112">
        <v>947</v>
      </c>
      <c r="L50" s="111">
        <v>938</v>
      </c>
      <c r="M50" s="20"/>
    </row>
    <row r="51" spans="1:13" ht="6.75" customHeight="1">
      <c r="A51" s="60"/>
      <c r="B51" s="60"/>
      <c r="D51" s="117"/>
      <c r="E51" s="118"/>
      <c r="F51" s="118"/>
      <c r="G51" s="118"/>
      <c r="H51" s="117"/>
      <c r="I51" s="118"/>
      <c r="J51" s="118"/>
      <c r="K51" s="118"/>
      <c r="L51" s="117"/>
      <c r="M51" s="20"/>
    </row>
    <row r="52" spans="1:13">
      <c r="A52" s="292"/>
      <c r="B52" s="286" t="s">
        <v>81</v>
      </c>
      <c r="C52" s="292"/>
      <c r="D52" s="287">
        <f t="shared" ref="D52:H52" si="6">+SUM(D46:D50)</f>
        <v>312753</v>
      </c>
      <c r="E52" s="287">
        <f t="shared" si="6"/>
        <v>303779</v>
      </c>
      <c r="F52" s="287">
        <f t="shared" si="6"/>
        <v>268542</v>
      </c>
      <c r="G52" s="287">
        <f>+SUM(G46:G50)</f>
        <v>267477</v>
      </c>
      <c r="H52" s="287">
        <f t="shared" si="6"/>
        <v>268395</v>
      </c>
      <c r="I52" s="287">
        <f>+SUM(I46:I50)</f>
        <v>224849</v>
      </c>
      <c r="J52" s="287">
        <f>SUM(J46:J50)</f>
        <v>259395</v>
      </c>
      <c r="K52" s="287">
        <f>SUM(K46:K50)</f>
        <v>286547</v>
      </c>
      <c r="L52" s="287">
        <f t="shared" ref="L52" si="7">+SUM(L46:L50)</f>
        <v>273054</v>
      </c>
      <c r="M52" s="20"/>
    </row>
    <row r="53" spans="1:13" ht="8.25" customHeight="1">
      <c r="D53" s="109"/>
      <c r="E53" s="110"/>
      <c r="F53" s="110"/>
      <c r="G53" s="110"/>
      <c r="H53" s="109"/>
      <c r="I53" s="110"/>
      <c r="J53" s="110"/>
      <c r="K53" s="110"/>
      <c r="L53" s="109"/>
      <c r="M53" s="20"/>
    </row>
    <row r="54" spans="1:13">
      <c r="A54" s="286" t="s">
        <v>82</v>
      </c>
      <c r="B54" s="286"/>
      <c r="C54" s="286"/>
      <c r="D54" s="287">
        <f t="shared" ref="D54:H54" si="8">+D52+D42</f>
        <v>503195</v>
      </c>
      <c r="E54" s="287">
        <f t="shared" si="8"/>
        <v>569989</v>
      </c>
      <c r="F54" s="287">
        <f t="shared" si="8"/>
        <v>507306</v>
      </c>
      <c r="G54" s="287">
        <f>+G52+G42</f>
        <v>514294</v>
      </c>
      <c r="H54" s="287">
        <f t="shared" si="8"/>
        <v>497573</v>
      </c>
      <c r="I54" s="287">
        <f>+I52+I42</f>
        <v>508724</v>
      </c>
      <c r="J54" s="287">
        <f>J42+J52</f>
        <v>506255</v>
      </c>
      <c r="K54" s="287">
        <f>K42+K52</f>
        <v>541937</v>
      </c>
      <c r="L54" s="287">
        <f t="shared" ref="L54" si="9">+L52+L42</f>
        <v>526980</v>
      </c>
      <c r="M54" s="20"/>
    </row>
    <row r="55" spans="1:13" ht="7.5" customHeight="1">
      <c r="A55" s="60"/>
      <c r="B55" s="60"/>
      <c r="C55" s="60"/>
      <c r="D55" s="109"/>
      <c r="E55" s="110"/>
      <c r="F55" s="110"/>
      <c r="G55" s="110"/>
      <c r="H55" s="109"/>
      <c r="I55" s="110"/>
      <c r="J55" s="110"/>
      <c r="K55" s="110"/>
      <c r="L55" s="109"/>
      <c r="M55" s="20"/>
    </row>
    <row r="56" spans="1:13">
      <c r="A56" s="281" t="s">
        <v>83</v>
      </c>
      <c r="B56" s="281"/>
      <c r="C56" s="281"/>
      <c r="D56" s="290"/>
      <c r="E56" s="291"/>
      <c r="F56" s="291"/>
      <c r="G56" s="291"/>
      <c r="H56" s="290"/>
      <c r="I56" s="291"/>
      <c r="J56" s="291"/>
      <c r="K56" s="291"/>
      <c r="L56" s="290"/>
      <c r="M56" s="20"/>
    </row>
    <row r="57" spans="1:13" ht="8.25" customHeight="1">
      <c r="A57" s="60"/>
      <c r="B57" s="60"/>
      <c r="C57" s="60"/>
      <c r="D57" s="109"/>
      <c r="E57" s="110"/>
      <c r="F57" s="110"/>
      <c r="G57" s="110"/>
      <c r="H57" s="109"/>
      <c r="I57" s="110"/>
      <c r="J57" s="110"/>
      <c r="K57" s="110"/>
      <c r="L57" s="109"/>
      <c r="M57" s="20"/>
    </row>
    <row r="58" spans="1:13" ht="12.75" customHeight="1">
      <c r="A58" s="281"/>
      <c r="B58" s="281" t="s">
        <v>84</v>
      </c>
      <c r="C58" s="281"/>
      <c r="D58" s="290"/>
      <c r="E58" s="291"/>
      <c r="F58" s="291"/>
      <c r="G58" s="291"/>
      <c r="H58" s="290"/>
      <c r="I58" s="291"/>
      <c r="J58" s="291"/>
      <c r="K58" s="291"/>
      <c r="L58" s="290"/>
      <c r="M58" s="20"/>
    </row>
    <row r="59" spans="1:13">
      <c r="A59" s="60"/>
      <c r="B59" s="60"/>
      <c r="C59" s="60" t="s">
        <v>85</v>
      </c>
      <c r="D59" s="109">
        <v>104275</v>
      </c>
      <c r="E59" s="110">
        <v>104275</v>
      </c>
      <c r="F59" s="110">
        <v>104275</v>
      </c>
      <c r="G59" s="110">
        <v>104275</v>
      </c>
      <c r="H59" s="109">
        <v>104275</v>
      </c>
      <c r="I59" s="110">
        <v>104275</v>
      </c>
      <c r="J59" s="110">
        <v>104275</v>
      </c>
      <c r="K59" s="110">
        <v>104275</v>
      </c>
      <c r="L59" s="109">
        <v>104275</v>
      </c>
      <c r="M59" s="20"/>
    </row>
    <row r="60" spans="1:13">
      <c r="A60" s="60"/>
      <c r="B60" s="60"/>
      <c r="C60" s="60" t="s">
        <v>86</v>
      </c>
      <c r="D60" s="109">
        <v>27379</v>
      </c>
      <c r="E60" s="110">
        <v>27379</v>
      </c>
      <c r="F60" s="110">
        <v>27379</v>
      </c>
      <c r="G60" s="110">
        <v>27379</v>
      </c>
      <c r="H60" s="109">
        <v>27379</v>
      </c>
      <c r="I60" s="110">
        <v>27379</v>
      </c>
      <c r="J60" s="110">
        <v>27379</v>
      </c>
      <c r="K60" s="110">
        <v>27379</v>
      </c>
      <c r="L60" s="109">
        <v>27379</v>
      </c>
      <c r="M60" s="20"/>
    </row>
    <row r="61" spans="1:13">
      <c r="A61" s="60"/>
      <c r="B61" s="60"/>
      <c r="C61" s="60" t="s">
        <v>87</v>
      </c>
      <c r="D61" s="109">
        <v>-1179</v>
      </c>
      <c r="E61" s="110">
        <v>-1179</v>
      </c>
      <c r="F61" s="110">
        <v>-1179</v>
      </c>
      <c r="G61" s="110">
        <v>-307</v>
      </c>
      <c r="H61" s="109">
        <v>-307</v>
      </c>
      <c r="I61" s="110">
        <v>-307</v>
      </c>
      <c r="J61" s="110">
        <v>-307</v>
      </c>
      <c r="K61" s="110">
        <v>-307</v>
      </c>
      <c r="L61" s="109">
        <v>-307</v>
      </c>
      <c r="M61" s="20"/>
    </row>
    <row r="62" spans="1:13">
      <c r="A62" s="61"/>
      <c r="B62" s="61"/>
      <c r="C62" s="61" t="s">
        <v>88</v>
      </c>
      <c r="D62" s="109">
        <v>414696</v>
      </c>
      <c r="E62" s="110">
        <v>353587</v>
      </c>
      <c r="F62" s="110">
        <v>378092</v>
      </c>
      <c r="G62" s="110">
        <v>385283</v>
      </c>
      <c r="H62" s="109">
        <v>400450</v>
      </c>
      <c r="I62" s="110">
        <v>352695</v>
      </c>
      <c r="J62" s="110">
        <v>366032</v>
      </c>
      <c r="K62" s="110">
        <v>325709</v>
      </c>
      <c r="L62" s="109">
        <v>338727</v>
      </c>
      <c r="M62" s="20"/>
    </row>
    <row r="63" spans="1:13" s="4" customFormat="1">
      <c r="A63" s="101"/>
      <c r="B63" s="101"/>
      <c r="C63" s="101" t="s">
        <v>89</v>
      </c>
      <c r="D63" s="111">
        <v>7043</v>
      </c>
      <c r="E63" s="112">
        <v>18355</v>
      </c>
      <c r="F63" s="112">
        <v>14074</v>
      </c>
      <c r="G63" s="112">
        <v>14882</v>
      </c>
      <c r="H63" s="111">
        <v>8129</v>
      </c>
      <c r="I63" s="112">
        <v>7932</v>
      </c>
      <c r="J63" s="112">
        <v>21432</v>
      </c>
      <c r="K63" s="112">
        <v>30959</v>
      </c>
      <c r="L63" s="111">
        <v>23061</v>
      </c>
      <c r="M63" s="20"/>
    </row>
    <row r="64" spans="1:13">
      <c r="A64" s="281"/>
      <c r="B64" s="281" t="s">
        <v>90</v>
      </c>
      <c r="C64" s="281"/>
      <c r="D64" s="290">
        <f t="shared" ref="D64:I64" si="10">+SUM(D59:D63)</f>
        <v>552214</v>
      </c>
      <c r="E64" s="291">
        <f t="shared" si="10"/>
        <v>502417</v>
      </c>
      <c r="F64" s="291">
        <f t="shared" si="10"/>
        <v>522641</v>
      </c>
      <c r="G64" s="291">
        <f t="shared" si="10"/>
        <v>531512</v>
      </c>
      <c r="H64" s="290">
        <f t="shared" si="10"/>
        <v>539926</v>
      </c>
      <c r="I64" s="291">
        <f t="shared" si="10"/>
        <v>491974</v>
      </c>
      <c r="J64" s="291">
        <f>SUM(J59:J63)</f>
        <v>518811</v>
      </c>
      <c r="K64" s="291">
        <f>SUM(K59:K63)</f>
        <v>488015</v>
      </c>
      <c r="L64" s="290">
        <f t="shared" ref="L64" si="11">+SUM(L59:L63)</f>
        <v>493135</v>
      </c>
      <c r="M64" s="20"/>
    </row>
    <row r="65" spans="1:13">
      <c r="A65" s="293"/>
      <c r="B65" s="293" t="s">
        <v>91</v>
      </c>
      <c r="C65" s="293"/>
      <c r="D65" s="294">
        <v>68296</v>
      </c>
      <c r="E65" s="295">
        <v>71318</v>
      </c>
      <c r="F65" s="295">
        <v>60616</v>
      </c>
      <c r="G65" s="295">
        <v>63200</v>
      </c>
      <c r="H65" s="294">
        <v>62904</v>
      </c>
      <c r="I65" s="295">
        <v>53500</v>
      </c>
      <c r="J65" s="295">
        <v>62489</v>
      </c>
      <c r="K65" s="295">
        <v>68076</v>
      </c>
      <c r="L65" s="294">
        <v>66617</v>
      </c>
      <c r="M65" s="20"/>
    </row>
    <row r="66" spans="1:13">
      <c r="A66" s="286" t="s">
        <v>92</v>
      </c>
      <c r="B66" s="292"/>
      <c r="C66" s="286"/>
      <c r="D66" s="287">
        <f t="shared" ref="D66:I66" si="12">+D64+D65</f>
        <v>620510</v>
      </c>
      <c r="E66" s="287">
        <f t="shared" si="12"/>
        <v>573735</v>
      </c>
      <c r="F66" s="287">
        <f t="shared" si="12"/>
        <v>583257</v>
      </c>
      <c r="G66" s="287">
        <f t="shared" si="12"/>
        <v>594712</v>
      </c>
      <c r="H66" s="287">
        <f t="shared" si="12"/>
        <v>602830</v>
      </c>
      <c r="I66" s="287">
        <f t="shared" si="12"/>
        <v>545474</v>
      </c>
      <c r="J66" s="287">
        <f>+J64+J65</f>
        <v>581300</v>
      </c>
      <c r="K66" s="287">
        <f>+K64+K65</f>
        <v>556091</v>
      </c>
      <c r="L66" s="287">
        <f t="shared" ref="L66" si="13">+L64+L65</f>
        <v>559752</v>
      </c>
      <c r="M66" s="20"/>
    </row>
    <row r="67" spans="1:13" ht="8.25" customHeight="1">
      <c r="A67" s="281"/>
      <c r="B67" s="281"/>
      <c r="C67" s="281"/>
      <c r="D67" s="290"/>
      <c r="E67" s="291"/>
      <c r="F67" s="291"/>
      <c r="G67" s="291"/>
      <c r="H67" s="290"/>
      <c r="I67" s="291"/>
      <c r="J67" s="291"/>
      <c r="K67" s="291"/>
      <c r="L67" s="290"/>
      <c r="M67" s="20"/>
    </row>
    <row r="68" spans="1:13" ht="13.5" thickBot="1">
      <c r="A68" s="288" t="s">
        <v>93</v>
      </c>
      <c r="B68" s="288"/>
      <c r="C68" s="288"/>
      <c r="D68" s="289">
        <f t="shared" ref="D68:I68" si="14">+D66+D54</f>
        <v>1123705</v>
      </c>
      <c r="E68" s="289">
        <f t="shared" si="14"/>
        <v>1143724</v>
      </c>
      <c r="F68" s="289">
        <f t="shared" si="14"/>
        <v>1090563</v>
      </c>
      <c r="G68" s="289">
        <f t="shared" si="14"/>
        <v>1109006</v>
      </c>
      <c r="H68" s="289">
        <f t="shared" si="14"/>
        <v>1100403</v>
      </c>
      <c r="I68" s="289">
        <f t="shared" si="14"/>
        <v>1054198</v>
      </c>
      <c r="J68" s="289">
        <f>J54+J66</f>
        <v>1087555</v>
      </c>
      <c r="K68" s="289">
        <f>K54+K66</f>
        <v>1098028</v>
      </c>
      <c r="L68" s="289">
        <f t="shared" ref="L68" si="15">+L66+L54</f>
        <v>1086732</v>
      </c>
      <c r="M68" s="20"/>
    </row>
    <row r="69" spans="1:13" ht="13.5" thickTop="1">
      <c r="A69" s="281"/>
      <c r="B69" s="281"/>
      <c r="C69" s="281"/>
      <c r="D69" s="290"/>
      <c r="E69" s="291"/>
      <c r="F69" s="291"/>
      <c r="G69" s="291"/>
      <c r="H69" s="290"/>
      <c r="I69" s="291"/>
      <c r="J69" s="291"/>
      <c r="K69" s="291"/>
      <c r="L69" s="290"/>
      <c r="M69" s="20"/>
    </row>
    <row r="70" spans="1:13">
      <c r="A70" s="286" t="s">
        <v>94</v>
      </c>
      <c r="B70" s="286"/>
      <c r="C70" s="286"/>
      <c r="D70" s="287">
        <f t="shared" ref="D70:L70" si="16">-D10-D12+D35+D36+D46+D47</f>
        <v>265360</v>
      </c>
      <c r="E70" s="287">
        <f t="shared" si="16"/>
        <v>297405</v>
      </c>
      <c r="F70" s="287">
        <f t="shared" si="16"/>
        <v>278527</v>
      </c>
      <c r="G70" s="287">
        <f t="shared" si="16"/>
        <v>289446</v>
      </c>
      <c r="H70" s="287">
        <f t="shared" si="16"/>
        <v>270451</v>
      </c>
      <c r="I70" s="287">
        <f t="shared" si="16"/>
        <v>295060</v>
      </c>
      <c r="J70" s="287">
        <f t="shared" si="16"/>
        <v>272389</v>
      </c>
      <c r="K70" s="287">
        <f t="shared" si="16"/>
        <v>288377</v>
      </c>
      <c r="L70" s="287">
        <f t="shared" si="16"/>
        <v>283624</v>
      </c>
      <c r="M70" s="20"/>
    </row>
    <row r="71" spans="1:13" ht="13.5" thickBot="1">
      <c r="A71" s="296" t="s">
        <v>95</v>
      </c>
      <c r="B71" s="296"/>
      <c r="C71" s="296"/>
      <c r="D71" s="297">
        <f t="shared" ref="D71:L71" si="17">+(+D35+D36+D46+D47-D10-D12)/(+D35+D36+D46+D47-D10-D12+D66)</f>
        <v>0.29954733764547847</v>
      </c>
      <c r="E71" s="297">
        <f t="shared" si="17"/>
        <v>0.34139747916523178</v>
      </c>
      <c r="F71" s="297">
        <f t="shared" si="17"/>
        <v>0.32319815638257382</v>
      </c>
      <c r="G71" s="297">
        <f t="shared" si="17"/>
        <v>0.3273690901399976</v>
      </c>
      <c r="H71" s="297">
        <f t="shared" si="17"/>
        <v>0.30969527563292915</v>
      </c>
      <c r="I71" s="297">
        <f t="shared" si="17"/>
        <v>0.35103874441723953</v>
      </c>
      <c r="J71" s="297">
        <f t="shared" si="17"/>
        <v>0.31907287079955349</v>
      </c>
      <c r="K71" s="297">
        <f t="shared" si="17"/>
        <v>0.34148955318614799</v>
      </c>
      <c r="L71" s="297">
        <f t="shared" si="17"/>
        <v>0.33629602929179869</v>
      </c>
      <c r="M71" s="20"/>
    </row>
    <row r="72" spans="1:13">
      <c r="G72" s="64"/>
      <c r="I72" s="64"/>
      <c r="J72" s="63"/>
    </row>
    <row r="73" spans="1:13">
      <c r="A73" s="65"/>
      <c r="J73" s="63"/>
    </row>
    <row r="74" spans="1:13">
      <c r="G74" s="64"/>
      <c r="I74" s="64"/>
      <c r="J74" s="63"/>
    </row>
    <row r="75" spans="1:13">
      <c r="A75" s="413"/>
      <c r="B75" s="414"/>
      <c r="C75" s="414"/>
      <c r="D75" s="59"/>
      <c r="E75" s="59"/>
      <c r="F75" s="59"/>
      <c r="G75" s="66"/>
      <c r="H75" s="59"/>
      <c r="I75" s="64"/>
    </row>
    <row r="76" spans="1:13">
      <c r="A76" s="414"/>
      <c r="B76" s="414"/>
      <c r="C76" s="414"/>
      <c r="D76" s="59"/>
      <c r="E76" s="59"/>
      <c r="F76" s="59"/>
      <c r="G76" s="59"/>
      <c r="H76" s="59"/>
    </row>
    <row r="77" spans="1:13">
      <c r="A77" s="414"/>
      <c r="B77" s="414"/>
      <c r="C77" s="414"/>
      <c r="D77" s="59"/>
      <c r="E77" s="59"/>
      <c r="F77" s="59"/>
      <c r="G77" s="59"/>
      <c r="H77" s="59"/>
    </row>
    <row r="78" spans="1:13">
      <c r="A78" s="414"/>
      <c r="B78" s="414"/>
      <c r="C78" s="414"/>
      <c r="D78" s="59"/>
      <c r="E78" s="59"/>
      <c r="F78" s="59"/>
      <c r="G78" s="59"/>
      <c r="H78" s="59"/>
    </row>
    <row r="79" spans="1:13">
      <c r="D79" s="64"/>
      <c r="E79" s="64"/>
      <c r="F79" s="64"/>
      <c r="G79" s="64"/>
      <c r="H79" s="64"/>
      <c r="I79" s="64"/>
    </row>
    <row r="80" spans="1:13">
      <c r="D80" s="67"/>
      <c r="E80" s="67"/>
      <c r="F80" s="67"/>
      <c r="G80" s="67"/>
      <c r="H80" s="67"/>
      <c r="I80" s="67"/>
    </row>
    <row r="81" spans="5:9">
      <c r="E81" s="68"/>
      <c r="G81" s="68"/>
      <c r="I81" s="68"/>
    </row>
    <row r="82" spans="5:9">
      <c r="E82" s="68"/>
      <c r="G82" s="68"/>
      <c r="I82" s="68"/>
    </row>
    <row r="83" spans="5:9">
      <c r="E83" s="68"/>
      <c r="G83" s="68"/>
      <c r="I83" s="68"/>
    </row>
    <row r="84" spans="5:9">
      <c r="E84" s="68"/>
      <c r="G84" s="68"/>
      <c r="I84" s="68"/>
    </row>
    <row r="85" spans="5:9">
      <c r="E85" s="68"/>
      <c r="G85" s="68"/>
      <c r="I85" s="68"/>
    </row>
    <row r="86" spans="5:9">
      <c r="E86" s="68"/>
      <c r="G86" s="68"/>
      <c r="I86" s="68"/>
    </row>
    <row r="87" spans="5:9">
      <c r="E87" s="68"/>
      <c r="G87" s="68"/>
      <c r="I87" s="68"/>
    </row>
    <row r="88" spans="5:9">
      <c r="E88" s="69"/>
      <c r="G88" s="69"/>
      <c r="I88" s="69"/>
    </row>
    <row r="89" spans="5:9">
      <c r="E89" s="70"/>
      <c r="G89" s="70"/>
      <c r="I89" s="70"/>
    </row>
    <row r="90" spans="5:9">
      <c r="E90" s="70"/>
      <c r="G90" s="70"/>
      <c r="I90" s="70"/>
    </row>
    <row r="91" spans="5:9">
      <c r="E91" s="70"/>
      <c r="G91" s="70"/>
      <c r="I91" s="70"/>
    </row>
    <row r="92" spans="5:9">
      <c r="E92" s="70"/>
      <c r="G92" s="70"/>
      <c r="I92" s="70"/>
    </row>
    <row r="93" spans="5:9">
      <c r="E93" s="70"/>
      <c r="G93" s="70"/>
      <c r="I93" s="70"/>
    </row>
  </sheetData>
  <mergeCells count="1">
    <mergeCell ref="A75:C78"/>
  </mergeCells>
  <pageMargins left="0.75" right="0.75" top="1" bottom="1" header="0.5" footer="0.5"/>
  <pageSetup paperSize="9" scale="51" orientation="landscape" r:id="rId1"/>
  <headerFooter alignWithMargins="0"/>
  <colBreaks count="1" manualBreakCount="1">
    <brk id="7" max="70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0"/>
  </sheetPr>
  <dimension ref="A1:N55"/>
  <sheetViews>
    <sheetView zoomScaleNormal="100" workbookViewId="0">
      <pane xSplit="3" ySplit="4" topLeftCell="F5" activePane="bottomRight" state="frozen"/>
      <selection pane="topRight"/>
      <selection pane="bottomLeft"/>
      <selection pane="bottomRight" activeCell="C17" sqref="C17"/>
    </sheetView>
  </sheetViews>
  <sheetFormatPr defaultColWidth="12.5703125" defaultRowHeight="12.75"/>
  <cols>
    <col min="1" max="2" width="3.85546875" style="74" customWidth="1"/>
    <col min="3" max="3" width="67.28515625" style="74" bestFit="1" customWidth="1"/>
    <col min="4" max="5" width="12.7109375" style="126" customWidth="1"/>
    <col min="6" max="6" width="12.7109375" style="123" customWidth="1"/>
    <col min="7" max="12" width="12.7109375" style="74" customWidth="1"/>
    <col min="13" max="16384" width="12.5703125" style="6"/>
  </cols>
  <sheetData>
    <row r="1" spans="1:14" s="5" customFormat="1">
      <c r="A1" s="236" t="s">
        <v>0</v>
      </c>
      <c r="B1" s="236"/>
      <c r="C1" s="236"/>
      <c r="D1" s="238">
        <v>2010</v>
      </c>
      <c r="E1" s="238">
        <v>2010</v>
      </c>
      <c r="F1" s="238">
        <v>2010</v>
      </c>
      <c r="G1" s="238">
        <v>2010</v>
      </c>
      <c r="H1" s="238">
        <v>2011</v>
      </c>
      <c r="I1" s="238">
        <v>2011</v>
      </c>
      <c r="J1" s="238">
        <v>2011</v>
      </c>
      <c r="K1" s="238">
        <v>2011</v>
      </c>
      <c r="L1" s="238">
        <v>2012</v>
      </c>
    </row>
    <row r="2" spans="1:14" s="5" customFormat="1">
      <c r="A2" s="239" t="s">
        <v>96</v>
      </c>
      <c r="B2" s="239"/>
      <c r="C2" s="239"/>
      <c r="D2" s="278" t="s">
        <v>8</v>
      </c>
      <c r="E2" s="241" t="s">
        <v>48</v>
      </c>
      <c r="F2" s="278" t="s">
        <v>10</v>
      </c>
      <c r="G2" s="241" t="s">
        <v>9</v>
      </c>
      <c r="H2" s="278" t="s">
        <v>8</v>
      </c>
      <c r="I2" s="241" t="s">
        <v>48</v>
      </c>
      <c r="J2" s="278" t="s">
        <v>10</v>
      </c>
      <c r="K2" s="241" t="s">
        <v>190</v>
      </c>
      <c r="L2" s="278" t="s">
        <v>8</v>
      </c>
    </row>
    <row r="3" spans="1:14" s="5" customFormat="1">
      <c r="A3" s="28"/>
      <c r="B3" s="73"/>
      <c r="C3" s="73"/>
      <c r="D3" s="82"/>
      <c r="E3" s="82"/>
      <c r="F3" s="82"/>
      <c r="G3" s="82"/>
      <c r="H3" s="82"/>
      <c r="I3" s="82"/>
      <c r="J3" s="82"/>
      <c r="K3" s="82"/>
      <c r="L3" s="82"/>
    </row>
    <row r="4" spans="1:14" s="5" customFormat="1">
      <c r="A4" s="120" t="s">
        <v>97</v>
      </c>
      <c r="B4" s="120"/>
      <c r="C4" s="120"/>
      <c r="D4" s="83" t="s">
        <v>13</v>
      </c>
      <c r="E4" s="83" t="s">
        <v>13</v>
      </c>
      <c r="F4" s="83" t="s">
        <v>13</v>
      </c>
      <c r="G4" s="83" t="s">
        <v>14</v>
      </c>
      <c r="H4" s="83" t="s">
        <v>13</v>
      </c>
      <c r="I4" s="83" t="s">
        <v>13</v>
      </c>
      <c r="J4" s="83" t="s">
        <v>13</v>
      </c>
      <c r="K4" s="83" t="s">
        <v>13</v>
      </c>
      <c r="L4" s="83" t="s">
        <v>13</v>
      </c>
    </row>
    <row r="5" spans="1:14">
      <c r="C5" s="75"/>
      <c r="D5" s="125"/>
      <c r="F5" s="126"/>
      <c r="G5" s="126"/>
      <c r="H5" s="125"/>
      <c r="I5" s="126"/>
      <c r="J5" s="126"/>
      <c r="K5" s="126"/>
      <c r="L5" s="125"/>
    </row>
    <row r="6" spans="1:14">
      <c r="A6" s="298" t="s">
        <v>98</v>
      </c>
      <c r="B6" s="299"/>
      <c r="C6" s="300"/>
      <c r="D6" s="301"/>
      <c r="E6" s="302"/>
      <c r="F6" s="302"/>
      <c r="G6" s="302"/>
      <c r="H6" s="301"/>
      <c r="I6" s="302"/>
      <c r="J6" s="303"/>
      <c r="K6" s="302"/>
      <c r="L6" s="301"/>
    </row>
    <row r="7" spans="1:14">
      <c r="C7" s="75"/>
      <c r="D7" s="125"/>
      <c r="F7" s="126"/>
      <c r="G7" s="126"/>
      <c r="H7" s="125"/>
      <c r="I7" s="126"/>
      <c r="J7" s="127"/>
      <c r="K7" s="126"/>
      <c r="L7" s="125"/>
    </row>
    <row r="8" spans="1:14">
      <c r="C8" s="74" t="s">
        <v>43</v>
      </c>
      <c r="D8" s="128">
        <v>19264</v>
      </c>
      <c r="E8" s="129">
        <v>38875</v>
      </c>
      <c r="F8" s="130">
        <v>67659</v>
      </c>
      <c r="G8" s="130">
        <v>77371</v>
      </c>
      <c r="H8" s="128">
        <v>17867</v>
      </c>
      <c r="I8" s="130">
        <v>25193</v>
      </c>
      <c r="J8" s="130">
        <v>41854</v>
      </c>
      <c r="K8" s="130">
        <v>3179</v>
      </c>
      <c r="L8" s="128">
        <v>14940</v>
      </c>
      <c r="M8" s="21"/>
      <c r="N8" s="22"/>
    </row>
    <row r="9" spans="1:14">
      <c r="C9" s="74" t="s">
        <v>33</v>
      </c>
      <c r="D9" s="128">
        <v>24140</v>
      </c>
      <c r="E9" s="129">
        <v>49425</v>
      </c>
      <c r="F9" s="130">
        <v>74228</v>
      </c>
      <c r="G9" s="130">
        <v>100872</v>
      </c>
      <c r="H9" s="128">
        <v>23994</v>
      </c>
      <c r="I9" s="130">
        <v>48018</v>
      </c>
      <c r="J9" s="130">
        <v>72061</v>
      </c>
      <c r="K9" s="130">
        <v>132915</v>
      </c>
      <c r="L9" s="128">
        <v>25312</v>
      </c>
      <c r="M9" s="21"/>
      <c r="N9" s="22"/>
    </row>
    <row r="10" spans="1:14">
      <c r="C10" s="74" t="s">
        <v>42</v>
      </c>
      <c r="D10" s="128">
        <v>5750</v>
      </c>
      <c r="E10" s="129">
        <v>16902</v>
      </c>
      <c r="F10" s="130">
        <v>23554</v>
      </c>
      <c r="G10" s="130">
        <v>6583</v>
      </c>
      <c r="H10" s="128">
        <v>2944</v>
      </c>
      <c r="I10" s="130">
        <v>8100</v>
      </c>
      <c r="J10" s="130">
        <v>14810</v>
      </c>
      <c r="K10" s="130">
        <v>27538</v>
      </c>
      <c r="L10" s="128">
        <v>3724</v>
      </c>
      <c r="M10" s="21"/>
      <c r="N10" s="22"/>
    </row>
    <row r="11" spans="1:14">
      <c r="C11" s="74" t="s">
        <v>39</v>
      </c>
      <c r="D11" s="128">
        <v>8503</v>
      </c>
      <c r="E11" s="129">
        <v>14286</v>
      </c>
      <c r="F11" s="130">
        <v>21481</v>
      </c>
      <c r="G11" s="130">
        <v>28113</v>
      </c>
      <c r="H11" s="128">
        <v>8440</v>
      </c>
      <c r="I11" s="130">
        <v>16491</v>
      </c>
      <c r="J11" s="130">
        <v>20678</v>
      </c>
      <c r="K11" s="130">
        <v>32462</v>
      </c>
      <c r="L11" s="128">
        <v>7600</v>
      </c>
      <c r="M11" s="21"/>
      <c r="N11" s="22"/>
    </row>
    <row r="12" spans="1:14">
      <c r="C12" s="74" t="s">
        <v>99</v>
      </c>
      <c r="D12" s="128">
        <v>9</v>
      </c>
      <c r="E12" s="129">
        <v>18</v>
      </c>
      <c r="F12" s="130">
        <v>20</v>
      </c>
      <c r="G12" s="130">
        <v>27</v>
      </c>
      <c r="H12" s="128">
        <v>1</v>
      </c>
      <c r="I12" s="130">
        <v>1</v>
      </c>
      <c r="J12" s="130">
        <v>-4</v>
      </c>
      <c r="K12" s="130">
        <v>-12</v>
      </c>
      <c r="L12" s="128">
        <v>0</v>
      </c>
      <c r="M12" s="21"/>
      <c r="N12" s="22"/>
    </row>
    <row r="13" spans="1:14">
      <c r="C13" s="74" t="s">
        <v>192</v>
      </c>
      <c r="D13" s="128">
        <v>663</v>
      </c>
      <c r="E13" s="129">
        <v>-4666</v>
      </c>
      <c r="F13" s="130">
        <v>-2021</v>
      </c>
      <c r="G13" s="130">
        <v>-8364</v>
      </c>
      <c r="H13" s="128">
        <v>3182</v>
      </c>
      <c r="I13" s="130">
        <v>5616</v>
      </c>
      <c r="J13" s="130">
        <v>-2586</v>
      </c>
      <c r="K13" s="130">
        <v>-9068</v>
      </c>
      <c r="L13" s="128">
        <v>-1828</v>
      </c>
      <c r="M13" s="21"/>
      <c r="N13" s="22"/>
    </row>
    <row r="14" spans="1:14">
      <c r="C14" s="74" t="s">
        <v>193</v>
      </c>
      <c r="D14" s="128">
        <v>-2308</v>
      </c>
      <c r="E14" s="129">
        <v>-3068</v>
      </c>
      <c r="F14" s="130">
        <v>-3973</v>
      </c>
      <c r="G14" s="130">
        <v>-4194</v>
      </c>
      <c r="H14" s="128">
        <v>-2960</v>
      </c>
      <c r="I14" s="130">
        <v>5770</v>
      </c>
      <c r="J14" s="130">
        <v>10265</v>
      </c>
      <c r="K14" s="130">
        <v>-5702</v>
      </c>
      <c r="L14" s="128">
        <v>-657</v>
      </c>
      <c r="M14" s="21"/>
      <c r="N14" s="22"/>
    </row>
    <row r="15" spans="1:14">
      <c r="C15" s="74" t="s">
        <v>194</v>
      </c>
      <c r="D15" s="128">
        <v>-7422</v>
      </c>
      <c r="E15" s="129">
        <v>-3771</v>
      </c>
      <c r="F15" s="130">
        <v>-4541</v>
      </c>
      <c r="G15" s="130">
        <v>-3009</v>
      </c>
      <c r="H15" s="128">
        <v>419</v>
      </c>
      <c r="I15" s="130">
        <v>5336</v>
      </c>
      <c r="J15" s="130">
        <v>2868</v>
      </c>
      <c r="K15" s="130">
        <v>23277</v>
      </c>
      <c r="L15" s="128">
        <v>-16363</v>
      </c>
      <c r="M15" s="21"/>
      <c r="N15" s="22"/>
    </row>
    <row r="16" spans="1:14">
      <c r="C16" s="74" t="s">
        <v>100</v>
      </c>
      <c r="D16" s="128">
        <v>-4935</v>
      </c>
      <c r="E16" s="129">
        <v>-4458</v>
      </c>
      <c r="F16" s="130">
        <v>-10731</v>
      </c>
      <c r="G16" s="130">
        <v>-11419</v>
      </c>
      <c r="H16" s="128">
        <v>-4104</v>
      </c>
      <c r="I16" s="130">
        <v>-5718</v>
      </c>
      <c r="J16" s="130">
        <v>-8579</v>
      </c>
      <c r="K16" s="130">
        <v>-10999</v>
      </c>
      <c r="L16" s="128">
        <v>-4208</v>
      </c>
      <c r="M16" s="21"/>
      <c r="N16" s="22"/>
    </row>
    <row r="17" spans="1:14">
      <c r="C17" s="74" t="s">
        <v>101</v>
      </c>
      <c r="D17" s="128">
        <v>-5413</v>
      </c>
      <c r="E17" s="129">
        <v>-14037</v>
      </c>
      <c r="F17" s="130">
        <v>-22693</v>
      </c>
      <c r="G17" s="130">
        <v>-27331</v>
      </c>
      <c r="H17" s="128">
        <v>-5221</v>
      </c>
      <c r="I17" s="130">
        <v>-13952</v>
      </c>
      <c r="J17" s="130">
        <v>-17811</v>
      </c>
      <c r="K17" s="130">
        <v>-24129</v>
      </c>
      <c r="L17" s="128">
        <v>-7599</v>
      </c>
      <c r="M17" s="21"/>
      <c r="N17" s="22"/>
    </row>
    <row r="18" spans="1:14">
      <c r="C18" s="74" t="s">
        <v>102</v>
      </c>
      <c r="D18" s="128">
        <v>1521</v>
      </c>
      <c r="E18" s="129">
        <v>2901</v>
      </c>
      <c r="F18" s="130">
        <v>3800</v>
      </c>
      <c r="G18" s="130">
        <v>4919</v>
      </c>
      <c r="H18" s="128">
        <v>1047</v>
      </c>
      <c r="I18" s="130">
        <v>1898</v>
      </c>
      <c r="J18" s="130">
        <v>2732</v>
      </c>
      <c r="K18" s="130">
        <v>3650</v>
      </c>
      <c r="L18" s="128">
        <v>1021</v>
      </c>
      <c r="M18" s="21"/>
      <c r="N18" s="22"/>
    </row>
    <row r="19" spans="1:14">
      <c r="A19" s="121"/>
      <c r="B19" s="121"/>
      <c r="C19" s="121" t="s">
        <v>103</v>
      </c>
      <c r="D19" s="131">
        <v>45</v>
      </c>
      <c r="E19" s="132">
        <v>-54</v>
      </c>
      <c r="F19" s="133">
        <v>1402</v>
      </c>
      <c r="G19" s="133">
        <v>1102</v>
      </c>
      <c r="H19" s="131">
        <v>-989</v>
      </c>
      <c r="I19" s="133">
        <v>-1289</v>
      </c>
      <c r="J19" s="133">
        <v>-2055</v>
      </c>
      <c r="K19" s="133">
        <v>-4330</v>
      </c>
      <c r="L19" s="131">
        <v>313</v>
      </c>
      <c r="M19" s="21"/>
      <c r="N19" s="22"/>
    </row>
    <row r="20" spans="1:14" ht="1.5" customHeight="1">
      <c r="D20" s="128"/>
      <c r="E20" s="129"/>
      <c r="F20" s="130"/>
      <c r="G20" s="130"/>
      <c r="H20" s="128"/>
      <c r="I20" s="130"/>
      <c r="J20" s="130"/>
      <c r="K20" s="130"/>
      <c r="L20" s="128"/>
      <c r="M20" s="21"/>
      <c r="N20" s="22"/>
    </row>
    <row r="21" spans="1:14">
      <c r="A21" s="304"/>
      <c r="B21" s="305" t="s">
        <v>104</v>
      </c>
      <c r="C21" s="304"/>
      <c r="D21" s="306">
        <f t="shared" ref="D21:H21" si="0">+SUM(D8:D19)</f>
        <v>39817</v>
      </c>
      <c r="E21" s="307">
        <f>+SUM(E8:E19)</f>
        <v>92353</v>
      </c>
      <c r="F21" s="306">
        <f t="shared" si="0"/>
        <v>148185</v>
      </c>
      <c r="G21" s="306">
        <f>+SUM(G8:G19)</f>
        <v>164670</v>
      </c>
      <c r="H21" s="306">
        <f t="shared" si="0"/>
        <v>44620</v>
      </c>
      <c r="I21" s="306">
        <f>+SUM(I8:I19)</f>
        <v>95464</v>
      </c>
      <c r="J21" s="306">
        <f>+SUM(J8:J19)</f>
        <v>134233</v>
      </c>
      <c r="K21" s="306">
        <f>+SUM(K8:K19)</f>
        <v>168781</v>
      </c>
      <c r="L21" s="306">
        <f t="shared" ref="L21" si="1">+SUM(L8:L19)</f>
        <v>22255</v>
      </c>
      <c r="M21" s="21"/>
      <c r="N21" s="22"/>
    </row>
    <row r="22" spans="1:14">
      <c r="D22" s="128"/>
      <c r="E22" s="129"/>
      <c r="F22" s="130"/>
      <c r="G22" s="130"/>
      <c r="H22" s="128"/>
      <c r="I22" s="130"/>
      <c r="J22" s="130"/>
      <c r="K22" s="130"/>
      <c r="L22" s="128"/>
      <c r="M22" s="21"/>
      <c r="N22" s="22"/>
    </row>
    <row r="23" spans="1:14">
      <c r="A23" s="298" t="s">
        <v>105</v>
      </c>
      <c r="B23" s="299"/>
      <c r="C23" s="299"/>
      <c r="D23" s="308"/>
      <c r="E23" s="309"/>
      <c r="F23" s="310"/>
      <c r="G23" s="310"/>
      <c r="H23" s="308"/>
      <c r="I23" s="310"/>
      <c r="J23" s="310"/>
      <c r="K23" s="310"/>
      <c r="L23" s="308"/>
      <c r="M23" s="21"/>
      <c r="N23" s="22"/>
    </row>
    <row r="24" spans="1:14">
      <c r="C24" s="75"/>
      <c r="D24" s="128"/>
      <c r="E24" s="129"/>
      <c r="F24" s="130"/>
      <c r="G24" s="130"/>
      <c r="H24" s="128"/>
      <c r="I24" s="130"/>
      <c r="J24" s="130"/>
      <c r="K24" s="130"/>
      <c r="L24" s="128"/>
      <c r="M24" s="21"/>
      <c r="N24" s="22"/>
    </row>
    <row r="25" spans="1:14">
      <c r="C25" s="74" t="s">
        <v>106</v>
      </c>
      <c r="D25" s="128">
        <v>-15669</v>
      </c>
      <c r="E25" s="134">
        <v>-36176</v>
      </c>
      <c r="F25" s="130">
        <v>-54303</v>
      </c>
      <c r="G25" s="130">
        <v>-91762</v>
      </c>
      <c r="H25" s="128">
        <v>-12314</v>
      </c>
      <c r="I25" s="130">
        <v>-26656</v>
      </c>
      <c r="J25" s="130">
        <v>-43875</v>
      </c>
      <c r="K25" s="130">
        <v>-83796</v>
      </c>
      <c r="L25" s="128">
        <v>-23841</v>
      </c>
      <c r="M25" s="21"/>
      <c r="N25" s="22"/>
    </row>
    <row r="26" spans="1:14">
      <c r="C26" s="74" t="s">
        <v>107</v>
      </c>
      <c r="D26" s="128">
        <v>-6103</v>
      </c>
      <c r="E26" s="134">
        <v>-3797</v>
      </c>
      <c r="F26" s="130">
        <v>-4177</v>
      </c>
      <c r="G26" s="130">
        <v>4462</v>
      </c>
      <c r="H26" s="128">
        <v>-8097</v>
      </c>
      <c r="I26" s="130">
        <v>-7948</v>
      </c>
      <c r="J26" s="130">
        <v>-6705</v>
      </c>
      <c r="K26" s="130">
        <v>3722</v>
      </c>
      <c r="L26" s="128">
        <v>-13974</v>
      </c>
      <c r="M26" s="21"/>
      <c r="N26" s="22"/>
    </row>
    <row r="27" spans="1:14">
      <c r="C27" s="74" t="s">
        <v>108</v>
      </c>
      <c r="D27" s="128">
        <v>-9</v>
      </c>
      <c r="E27" s="134">
        <v>-96</v>
      </c>
      <c r="F27" s="130">
        <v>-1493</v>
      </c>
      <c r="G27" s="130">
        <v>-1534</v>
      </c>
      <c r="H27" s="128">
        <v>-941</v>
      </c>
      <c r="I27" s="130">
        <v>-1263</v>
      </c>
      <c r="J27" s="130">
        <v>-2263</v>
      </c>
      <c r="K27" s="130">
        <v>-2675</v>
      </c>
      <c r="L27" s="128">
        <v>-23</v>
      </c>
      <c r="M27" s="21"/>
      <c r="N27" s="22"/>
    </row>
    <row r="28" spans="1:14">
      <c r="C28" s="75" t="s">
        <v>109</v>
      </c>
      <c r="D28" s="128">
        <v>0</v>
      </c>
      <c r="E28" s="134">
        <v>0</v>
      </c>
      <c r="F28" s="130">
        <v>6</v>
      </c>
      <c r="G28" s="130">
        <v>6</v>
      </c>
      <c r="H28" s="128">
        <v>455</v>
      </c>
      <c r="I28" s="130">
        <v>455</v>
      </c>
      <c r="J28" s="130">
        <v>455</v>
      </c>
      <c r="K28" s="130">
        <v>468</v>
      </c>
      <c r="L28" s="128">
        <v>0</v>
      </c>
      <c r="M28" s="21"/>
      <c r="N28" s="22"/>
    </row>
    <row r="29" spans="1:14">
      <c r="C29" s="74" t="s">
        <v>110</v>
      </c>
      <c r="D29" s="128">
        <v>39174</v>
      </c>
      <c r="E29" s="134">
        <v>17120</v>
      </c>
      <c r="F29" s="130">
        <v>39584</v>
      </c>
      <c r="G29" s="130">
        <v>34327</v>
      </c>
      <c r="H29" s="128">
        <v>-8160</v>
      </c>
      <c r="I29" s="130">
        <v>11413</v>
      </c>
      <c r="J29" s="130">
        <v>7109</v>
      </c>
      <c r="K29" s="130">
        <v>-997</v>
      </c>
      <c r="L29" s="128">
        <v>21781</v>
      </c>
      <c r="M29" s="21"/>
      <c r="N29" s="22"/>
    </row>
    <row r="30" spans="1:14">
      <c r="C30" s="74" t="s">
        <v>111</v>
      </c>
      <c r="D30" s="128">
        <v>780</v>
      </c>
      <c r="E30" s="134">
        <v>780</v>
      </c>
      <c r="F30" s="130">
        <v>780</v>
      </c>
      <c r="G30" s="130">
        <v>780</v>
      </c>
      <c r="H30" s="128">
        <v>0</v>
      </c>
      <c r="I30" s="130">
        <v>0</v>
      </c>
      <c r="J30" s="130">
        <v>0</v>
      </c>
      <c r="K30" s="130">
        <v>0</v>
      </c>
      <c r="L30" s="128">
        <v>84</v>
      </c>
      <c r="M30" s="21"/>
      <c r="N30" s="22"/>
    </row>
    <row r="31" spans="1:14">
      <c r="A31" s="121"/>
      <c r="B31" s="121"/>
      <c r="C31" s="121" t="s">
        <v>112</v>
      </c>
      <c r="D31" s="131">
        <v>197</v>
      </c>
      <c r="E31" s="132">
        <v>361</v>
      </c>
      <c r="F31" s="133">
        <v>725</v>
      </c>
      <c r="G31" s="133">
        <v>873</v>
      </c>
      <c r="H31" s="131">
        <v>3282</v>
      </c>
      <c r="I31" s="133">
        <v>3786</v>
      </c>
      <c r="J31" s="133">
        <v>3862</v>
      </c>
      <c r="K31" s="133">
        <v>5526</v>
      </c>
      <c r="L31" s="131">
        <v>261</v>
      </c>
      <c r="M31" s="21"/>
      <c r="N31" s="22"/>
    </row>
    <row r="32" spans="1:14" ht="3.75" customHeight="1">
      <c r="D32" s="128"/>
      <c r="E32" s="129"/>
      <c r="F32" s="130"/>
      <c r="G32" s="130"/>
      <c r="H32" s="128"/>
      <c r="I32" s="130"/>
      <c r="J32" s="130"/>
      <c r="K32" s="130"/>
      <c r="L32" s="128"/>
      <c r="M32" s="21"/>
      <c r="N32" s="22"/>
    </row>
    <row r="33" spans="1:14">
      <c r="A33" s="304"/>
      <c r="B33" s="305" t="s">
        <v>113</v>
      </c>
      <c r="C33" s="304"/>
      <c r="D33" s="306">
        <f t="shared" ref="D33:H33" si="2">SUM(D25:D32)</f>
        <v>18370</v>
      </c>
      <c r="E33" s="307">
        <f>SUM(E25:E32)</f>
        <v>-21808</v>
      </c>
      <c r="F33" s="306">
        <f t="shared" si="2"/>
        <v>-18878</v>
      </c>
      <c r="G33" s="306">
        <f>SUM(G25:G32)</f>
        <v>-52848</v>
      </c>
      <c r="H33" s="306">
        <f t="shared" si="2"/>
        <v>-25775</v>
      </c>
      <c r="I33" s="306">
        <f>SUM(I25:I32)</f>
        <v>-20213</v>
      </c>
      <c r="J33" s="306">
        <f>SUM(J25:J32)</f>
        <v>-41417</v>
      </c>
      <c r="K33" s="306">
        <f>SUM(K25:K32)</f>
        <v>-77752</v>
      </c>
      <c r="L33" s="306">
        <f t="shared" ref="L33" si="3">SUM(L25:L32)</f>
        <v>-15712</v>
      </c>
      <c r="M33" s="21"/>
      <c r="N33" s="22"/>
    </row>
    <row r="34" spans="1:14">
      <c r="C34" s="75"/>
      <c r="D34" s="128"/>
      <c r="E34" s="129"/>
      <c r="F34" s="130"/>
      <c r="G34" s="130"/>
      <c r="H34" s="128"/>
      <c r="I34" s="130"/>
      <c r="J34" s="130"/>
      <c r="K34" s="130"/>
      <c r="L34" s="128"/>
      <c r="M34" s="21"/>
      <c r="N34" s="22"/>
    </row>
    <row r="35" spans="1:14">
      <c r="A35" s="298" t="s">
        <v>114</v>
      </c>
      <c r="B35" s="299"/>
      <c r="C35" s="299"/>
      <c r="D35" s="308"/>
      <c r="E35" s="309"/>
      <c r="F35" s="310"/>
      <c r="G35" s="310"/>
      <c r="H35" s="308"/>
      <c r="I35" s="310"/>
      <c r="J35" s="310"/>
      <c r="K35" s="310"/>
      <c r="L35" s="308"/>
      <c r="M35" s="21"/>
      <c r="N35" s="22"/>
    </row>
    <row r="36" spans="1:14">
      <c r="D36" s="128"/>
      <c r="E36" s="129"/>
      <c r="F36" s="130"/>
      <c r="G36" s="130"/>
      <c r="H36" s="128"/>
      <c r="I36" s="130"/>
      <c r="J36" s="130"/>
      <c r="K36" s="130"/>
      <c r="L36" s="128"/>
      <c r="M36" s="21"/>
      <c r="N36" s="22"/>
    </row>
    <row r="37" spans="1:14">
      <c r="C37" s="76" t="s">
        <v>115</v>
      </c>
      <c r="D37" s="128">
        <v>-13</v>
      </c>
      <c r="E37" s="134">
        <v>-77031</v>
      </c>
      <c r="F37" s="130">
        <v>-91545</v>
      </c>
      <c r="G37" s="130">
        <v>-91819</v>
      </c>
      <c r="H37" s="128">
        <v>-10</v>
      </c>
      <c r="I37" s="130">
        <v>-63337</v>
      </c>
      <c r="J37" s="130">
        <v>-64436</v>
      </c>
      <c r="K37" s="130">
        <v>-64626</v>
      </c>
      <c r="L37" s="128">
        <v>-27</v>
      </c>
      <c r="M37" s="21"/>
      <c r="N37" s="22"/>
    </row>
    <row r="38" spans="1:14">
      <c r="C38" s="76" t="s">
        <v>116</v>
      </c>
      <c r="D38" s="128">
        <v>-46191</v>
      </c>
      <c r="E38" s="134">
        <v>5028</v>
      </c>
      <c r="F38" s="130">
        <v>-54190</v>
      </c>
      <c r="G38" s="130">
        <v>-38748</v>
      </c>
      <c r="H38" s="128">
        <v>-8198</v>
      </c>
      <c r="I38" s="130">
        <v>-11654</v>
      </c>
      <c r="J38" s="130">
        <v>-29543</v>
      </c>
      <c r="K38" s="130">
        <v>-28602</v>
      </c>
      <c r="L38" s="128">
        <v>21395</v>
      </c>
      <c r="M38" s="21"/>
      <c r="N38" s="22"/>
    </row>
    <row r="39" spans="1:14">
      <c r="A39" s="121"/>
      <c r="B39" s="121"/>
      <c r="C39" s="122" t="s">
        <v>117</v>
      </c>
      <c r="D39" s="131">
        <v>0</v>
      </c>
      <c r="E39" s="132">
        <v>0</v>
      </c>
      <c r="F39" s="133">
        <v>-22</v>
      </c>
      <c r="G39" s="133">
        <v>-22</v>
      </c>
      <c r="H39" s="131">
        <v>0</v>
      </c>
      <c r="I39" s="133">
        <v>0</v>
      </c>
      <c r="J39" s="133">
        <v>0</v>
      </c>
      <c r="K39" s="133">
        <v>0</v>
      </c>
      <c r="L39" s="131">
        <v>0</v>
      </c>
      <c r="M39" s="21"/>
      <c r="N39" s="22"/>
    </row>
    <row r="40" spans="1:14" ht="1.5" customHeight="1">
      <c r="D40" s="128"/>
      <c r="E40" s="129"/>
      <c r="F40" s="130"/>
      <c r="G40" s="130"/>
      <c r="H40" s="128"/>
      <c r="I40" s="130"/>
      <c r="J40" s="130"/>
      <c r="K40" s="130"/>
      <c r="L40" s="128"/>
      <c r="M40" s="21"/>
      <c r="N40" s="22"/>
    </row>
    <row r="41" spans="1:14">
      <c r="A41" s="304"/>
      <c r="B41" s="305" t="s">
        <v>118</v>
      </c>
      <c r="C41" s="304"/>
      <c r="D41" s="306">
        <f t="shared" ref="D41:H41" si="4">+SUM(D37:D39)</f>
        <v>-46204</v>
      </c>
      <c r="E41" s="307">
        <f>+SUM(E37:E39)</f>
        <v>-72003</v>
      </c>
      <c r="F41" s="306">
        <f t="shared" si="4"/>
        <v>-145757</v>
      </c>
      <c r="G41" s="306">
        <f>+SUM(G37:G39)</f>
        <v>-130589</v>
      </c>
      <c r="H41" s="306">
        <f t="shared" si="4"/>
        <v>-8208</v>
      </c>
      <c r="I41" s="306">
        <f>+SUM(I37:I39)</f>
        <v>-74991</v>
      </c>
      <c r="J41" s="306">
        <f>+SUM(J37:J39)</f>
        <v>-93979</v>
      </c>
      <c r="K41" s="306">
        <f>+SUM(K37:K39)</f>
        <v>-93228</v>
      </c>
      <c r="L41" s="306">
        <f t="shared" ref="L41" si="5">+SUM(L37:L39)</f>
        <v>21368</v>
      </c>
      <c r="M41" s="21"/>
      <c r="N41" s="22"/>
    </row>
    <row r="42" spans="1:14" ht="7.5" customHeight="1">
      <c r="B42" s="77"/>
      <c r="D42" s="128"/>
      <c r="E42" s="129"/>
      <c r="F42" s="130"/>
      <c r="G42" s="130"/>
      <c r="H42" s="128"/>
      <c r="I42" s="130"/>
      <c r="J42" s="130"/>
      <c r="K42" s="130"/>
      <c r="L42" s="128"/>
      <c r="M42" s="21"/>
      <c r="N42" s="22"/>
    </row>
    <row r="43" spans="1:14">
      <c r="A43" s="304"/>
      <c r="B43" s="305" t="s">
        <v>119</v>
      </c>
      <c r="C43" s="304"/>
      <c r="D43" s="306">
        <v>-619</v>
      </c>
      <c r="E43" s="307">
        <v>867</v>
      </c>
      <c r="F43" s="306">
        <v>231</v>
      </c>
      <c r="G43" s="306">
        <v>338</v>
      </c>
      <c r="H43" s="306">
        <v>-510</v>
      </c>
      <c r="I43" s="306">
        <v>-374</v>
      </c>
      <c r="J43" s="306">
        <v>409</v>
      </c>
      <c r="K43" s="306">
        <v>809</v>
      </c>
      <c r="L43" s="306">
        <v>-997</v>
      </c>
      <c r="M43" s="21"/>
      <c r="N43" s="22"/>
    </row>
    <row r="44" spans="1:14" ht="7.5" customHeight="1">
      <c r="C44" s="75"/>
      <c r="D44" s="135"/>
      <c r="E44" s="136"/>
      <c r="F44" s="137"/>
      <c r="G44" s="137"/>
      <c r="H44" s="135"/>
      <c r="I44" s="137"/>
      <c r="J44" s="137"/>
      <c r="K44" s="137"/>
      <c r="L44" s="135"/>
      <c r="M44" s="21"/>
      <c r="N44" s="22"/>
    </row>
    <row r="45" spans="1:14">
      <c r="A45" s="304"/>
      <c r="B45" s="305" t="s">
        <v>120</v>
      </c>
      <c r="C45" s="304"/>
      <c r="D45" s="306">
        <f t="shared" ref="D45:L45" si="6">+D21+D33+D41+D43</f>
        <v>11364</v>
      </c>
      <c r="E45" s="307">
        <f t="shared" si="6"/>
        <v>-591</v>
      </c>
      <c r="F45" s="306">
        <f t="shared" si="6"/>
        <v>-16219</v>
      </c>
      <c r="G45" s="306">
        <f t="shared" si="6"/>
        <v>-18429</v>
      </c>
      <c r="H45" s="306">
        <f t="shared" si="6"/>
        <v>10127</v>
      </c>
      <c r="I45" s="306">
        <f t="shared" si="6"/>
        <v>-114</v>
      </c>
      <c r="J45" s="306">
        <f t="shared" si="6"/>
        <v>-754</v>
      </c>
      <c r="K45" s="306">
        <f>+K21+K33+K41+K43</f>
        <v>-1390</v>
      </c>
      <c r="L45" s="306">
        <f t="shared" si="6"/>
        <v>26914</v>
      </c>
      <c r="M45" s="21"/>
      <c r="N45" s="22"/>
    </row>
    <row r="46" spans="1:14">
      <c r="C46" s="75"/>
      <c r="D46" s="128"/>
      <c r="E46" s="129"/>
      <c r="F46" s="130"/>
      <c r="G46" s="130"/>
      <c r="H46" s="128"/>
      <c r="I46" s="130"/>
      <c r="J46" s="130"/>
      <c r="K46" s="130"/>
      <c r="L46" s="128"/>
      <c r="M46" s="21"/>
      <c r="N46" s="22"/>
    </row>
    <row r="47" spans="1:14">
      <c r="C47" s="74" t="s">
        <v>121</v>
      </c>
      <c r="D47" s="128">
        <v>34270</v>
      </c>
      <c r="E47" s="129">
        <v>34270</v>
      </c>
      <c r="F47" s="130">
        <v>34270</v>
      </c>
      <c r="G47" s="130">
        <v>34270</v>
      </c>
      <c r="H47" s="128">
        <v>15841</v>
      </c>
      <c r="I47" s="130">
        <v>15841</v>
      </c>
      <c r="J47" s="130">
        <v>15841</v>
      </c>
      <c r="K47" s="130">
        <v>15841</v>
      </c>
      <c r="L47" s="128">
        <v>14451</v>
      </c>
      <c r="M47" s="21"/>
      <c r="N47" s="22"/>
    </row>
    <row r="48" spans="1:14" ht="1.5" customHeight="1">
      <c r="D48" s="128"/>
      <c r="E48" s="129"/>
      <c r="F48" s="130"/>
      <c r="G48" s="130"/>
      <c r="H48" s="128"/>
      <c r="I48" s="130"/>
      <c r="J48" s="130"/>
      <c r="K48" s="130"/>
      <c r="L48" s="128"/>
      <c r="M48" s="21"/>
      <c r="N48" s="22"/>
    </row>
    <row r="49" spans="1:14">
      <c r="A49" s="121"/>
      <c r="B49" s="121"/>
      <c r="C49" s="121" t="s">
        <v>122</v>
      </c>
      <c r="D49" s="131">
        <v>45634</v>
      </c>
      <c r="E49" s="132">
        <v>33679</v>
      </c>
      <c r="F49" s="133">
        <v>18051</v>
      </c>
      <c r="G49" s="133">
        <v>15841</v>
      </c>
      <c r="H49" s="131">
        <v>25968</v>
      </c>
      <c r="I49" s="133">
        <v>15727</v>
      </c>
      <c r="J49" s="133">
        <v>15087</v>
      </c>
      <c r="K49" s="133">
        <v>14451</v>
      </c>
      <c r="L49" s="131">
        <v>41365</v>
      </c>
      <c r="M49" s="21"/>
      <c r="N49" s="22"/>
    </row>
    <row r="50" spans="1:14" ht="9" customHeight="1">
      <c r="D50" s="128"/>
      <c r="E50" s="129"/>
      <c r="F50" s="130"/>
      <c r="G50" s="130"/>
      <c r="H50" s="128"/>
      <c r="I50" s="130"/>
      <c r="J50" s="130"/>
      <c r="K50" s="130"/>
      <c r="L50" s="128"/>
      <c r="M50" s="21"/>
      <c r="N50" s="22"/>
    </row>
    <row r="51" spans="1:14" ht="13.5" thickBot="1">
      <c r="A51" s="311"/>
      <c r="B51" s="312" t="s">
        <v>120</v>
      </c>
      <c r="C51" s="311"/>
      <c r="D51" s="313">
        <f t="shared" ref="D51:I51" si="7">+D49-D47</f>
        <v>11364</v>
      </c>
      <c r="E51" s="314">
        <f t="shared" si="7"/>
        <v>-591</v>
      </c>
      <c r="F51" s="313">
        <f t="shared" si="7"/>
        <v>-16219</v>
      </c>
      <c r="G51" s="313">
        <f t="shared" si="7"/>
        <v>-18429</v>
      </c>
      <c r="H51" s="313">
        <f t="shared" si="7"/>
        <v>10127</v>
      </c>
      <c r="I51" s="313">
        <f t="shared" si="7"/>
        <v>-114</v>
      </c>
      <c r="J51" s="313">
        <v>-754</v>
      </c>
      <c r="K51" s="313">
        <f>+K49-K47</f>
        <v>-1390</v>
      </c>
      <c r="L51" s="313">
        <f t="shared" ref="L51" si="8">+L49-L47</f>
        <v>26914</v>
      </c>
      <c r="M51" s="21"/>
      <c r="N51" s="22"/>
    </row>
    <row r="52" spans="1:14">
      <c r="M52" s="22"/>
      <c r="N52" s="22"/>
    </row>
    <row r="53" spans="1:14">
      <c r="A53" s="65"/>
      <c r="D53" s="138"/>
      <c r="E53" s="139"/>
      <c r="F53" s="124"/>
      <c r="G53" s="79"/>
      <c r="H53" s="78"/>
      <c r="I53" s="79"/>
      <c r="J53" s="78"/>
      <c r="K53" s="79"/>
      <c r="L53" s="78"/>
    </row>
    <row r="55" spans="1:14" ht="56.25" customHeight="1"/>
  </sheetData>
  <pageMargins left="0.74803149606299213" right="0.74803149606299213" top="0.98425196850393704" bottom="0.98425196850393704" header="0.51181102362204722" footer="0.51181102362204722"/>
  <pageSetup paperSize="9" scale="79" orientation="landscape" r:id="rId1"/>
  <headerFooter alignWithMargins="0"/>
  <colBreaks count="1" manualBreakCount="1">
    <brk id="7" max="50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0"/>
  </sheetPr>
  <dimension ref="A1:N76"/>
  <sheetViews>
    <sheetView zoomScaleNormal="100" zoomScaleSheetLayoutView="50" workbookViewId="0">
      <pane xSplit="3" ySplit="4" topLeftCell="D5" activePane="bottomRight" state="frozen"/>
      <selection pane="topRight"/>
      <selection pane="bottomLeft"/>
      <selection pane="bottomRight" activeCell="E32" sqref="E32"/>
    </sheetView>
  </sheetViews>
  <sheetFormatPr defaultColWidth="7.28515625" defaultRowHeight="12.75"/>
  <cols>
    <col min="1" max="1" width="3.42578125" style="34" customWidth="1"/>
    <col min="2" max="2" width="3.140625" style="34" customWidth="1"/>
    <col min="3" max="3" width="40.140625" style="34" customWidth="1"/>
    <col min="4" max="8" width="12.7109375" style="140" customWidth="1"/>
    <col min="9" max="9" width="12.7109375" style="34" customWidth="1"/>
    <col min="10" max="12" width="12.7109375" style="140" customWidth="1"/>
    <col min="13" max="16384" width="7.28515625" style="7"/>
  </cols>
  <sheetData>
    <row r="1" spans="1:14">
      <c r="A1" s="236" t="s">
        <v>0</v>
      </c>
      <c r="B1" s="315"/>
      <c r="C1" s="316"/>
      <c r="D1" s="317">
        <v>2010</v>
      </c>
      <c r="E1" s="317">
        <v>2010</v>
      </c>
      <c r="F1" s="317">
        <v>2010</v>
      </c>
      <c r="G1" s="317">
        <v>2010</v>
      </c>
      <c r="H1" s="317">
        <v>2011</v>
      </c>
      <c r="I1" s="317">
        <v>2011</v>
      </c>
      <c r="J1" s="317">
        <v>2011</v>
      </c>
      <c r="K1" s="317">
        <v>2011</v>
      </c>
      <c r="L1" s="317">
        <v>2012</v>
      </c>
    </row>
    <row r="2" spans="1:14">
      <c r="A2" s="318" t="s">
        <v>123</v>
      </c>
      <c r="B2" s="319"/>
      <c r="C2" s="320"/>
      <c r="D2" s="241" t="s">
        <v>241</v>
      </c>
      <c r="E2" s="241" t="s">
        <v>242</v>
      </c>
      <c r="F2" s="241" t="s">
        <v>243</v>
      </c>
      <c r="G2" s="241" t="s">
        <v>244</v>
      </c>
      <c r="H2" s="241" t="s">
        <v>241</v>
      </c>
      <c r="I2" s="241" t="s">
        <v>242</v>
      </c>
      <c r="J2" s="241" t="s">
        <v>243</v>
      </c>
      <c r="K2" s="241" t="s">
        <v>244</v>
      </c>
      <c r="L2" s="241" t="s">
        <v>241</v>
      </c>
    </row>
    <row r="3" spans="1:14">
      <c r="A3" s="152"/>
      <c r="B3" s="53"/>
      <c r="C3" s="153"/>
      <c r="D3" s="154"/>
      <c r="E3" s="154"/>
      <c r="F3" s="154"/>
      <c r="G3" s="154"/>
      <c r="H3" s="155"/>
      <c r="I3" s="154"/>
      <c r="J3" s="154"/>
      <c r="K3" s="154"/>
      <c r="L3" s="155"/>
    </row>
    <row r="4" spans="1:14">
      <c r="A4" s="321" t="s">
        <v>124</v>
      </c>
      <c r="B4" s="322"/>
      <c r="C4" s="323"/>
      <c r="D4" s="156" t="s">
        <v>13</v>
      </c>
      <c r="E4" s="156" t="s">
        <v>13</v>
      </c>
      <c r="F4" s="156" t="s">
        <v>13</v>
      </c>
      <c r="G4" s="156" t="s">
        <v>13</v>
      </c>
      <c r="H4" s="156" t="s">
        <v>13</v>
      </c>
      <c r="I4" s="156" t="s">
        <v>13</v>
      </c>
      <c r="J4" s="156" t="s">
        <v>13</v>
      </c>
      <c r="K4" s="156" t="s">
        <v>13</v>
      </c>
      <c r="L4" s="156" t="s">
        <v>13</v>
      </c>
    </row>
    <row r="5" spans="1:14">
      <c r="A5" s="149"/>
      <c r="C5" s="149"/>
      <c r="D5" s="157"/>
      <c r="E5" s="159"/>
      <c r="F5" s="159"/>
      <c r="G5" s="159"/>
      <c r="H5" s="157"/>
      <c r="I5" s="160"/>
      <c r="J5" s="159"/>
      <c r="K5" s="160"/>
      <c r="L5" s="157"/>
    </row>
    <row r="6" spans="1:14">
      <c r="A6" s="324" t="s">
        <v>125</v>
      </c>
      <c r="B6" s="325"/>
      <c r="C6" s="326"/>
      <c r="D6" s="327"/>
      <c r="E6" s="328"/>
      <c r="F6" s="328"/>
      <c r="G6" s="328"/>
      <c r="H6" s="327"/>
      <c r="I6" s="329"/>
      <c r="J6" s="329"/>
      <c r="K6" s="329"/>
      <c r="L6" s="327"/>
    </row>
    <row r="7" spans="1:14">
      <c r="A7" s="150"/>
      <c r="C7" s="150"/>
      <c r="D7" s="157"/>
      <c r="E7" s="159"/>
      <c r="F7" s="159"/>
      <c r="G7" s="159"/>
      <c r="H7" s="157"/>
      <c r="I7" s="158"/>
      <c r="J7" s="159"/>
      <c r="K7" s="158"/>
      <c r="L7" s="157"/>
      <c r="M7" s="8"/>
      <c r="N7" s="8"/>
    </row>
    <row r="8" spans="1:14">
      <c r="A8" s="147"/>
      <c r="B8" s="143"/>
      <c r="C8" s="147" t="s">
        <v>126</v>
      </c>
      <c r="D8" s="163">
        <v>39245</v>
      </c>
      <c r="E8" s="164">
        <v>41472</v>
      </c>
      <c r="F8" s="164">
        <v>42657</v>
      </c>
      <c r="G8" s="164">
        <v>40721</v>
      </c>
      <c r="H8" s="163">
        <v>37593</v>
      </c>
      <c r="I8" s="171">
        <v>39794</v>
      </c>
      <c r="J8" s="171">
        <v>40869</v>
      </c>
      <c r="K8" s="171">
        <v>38891</v>
      </c>
      <c r="L8" s="163">
        <v>37049</v>
      </c>
      <c r="M8" s="8"/>
      <c r="N8" s="8"/>
    </row>
    <row r="9" spans="1:14">
      <c r="A9" s="147"/>
      <c r="B9" s="143"/>
      <c r="C9" s="147" t="s">
        <v>24</v>
      </c>
      <c r="D9" s="163">
        <v>9456</v>
      </c>
      <c r="E9" s="164">
        <v>10025</v>
      </c>
      <c r="F9" s="164">
        <v>10940</v>
      </c>
      <c r="G9" s="164">
        <v>11346</v>
      </c>
      <c r="H9" s="163">
        <v>10682</v>
      </c>
      <c r="I9" s="171">
        <v>10997</v>
      </c>
      <c r="J9" s="171">
        <v>11504</v>
      </c>
      <c r="K9" s="171">
        <v>11581</v>
      </c>
      <c r="L9" s="163">
        <v>11244</v>
      </c>
      <c r="M9" s="8"/>
      <c r="N9" s="8"/>
    </row>
    <row r="10" spans="1:14">
      <c r="C10" s="147" t="s">
        <v>26</v>
      </c>
      <c r="D10" s="172">
        <v>7333</v>
      </c>
      <c r="E10" s="171">
        <v>7838</v>
      </c>
      <c r="F10" s="171">
        <v>8373</v>
      </c>
      <c r="G10" s="171">
        <v>10038</v>
      </c>
      <c r="H10" s="172">
        <v>7646</v>
      </c>
      <c r="I10" s="171">
        <v>7745</v>
      </c>
      <c r="J10" s="171">
        <v>8364</v>
      </c>
      <c r="K10" s="171">
        <v>10925</v>
      </c>
      <c r="L10" s="172">
        <v>6730</v>
      </c>
      <c r="M10" s="8"/>
      <c r="N10" s="8"/>
    </row>
    <row r="11" spans="1:14">
      <c r="A11" s="325"/>
      <c r="B11" s="330" t="s">
        <v>130</v>
      </c>
      <c r="C11" s="326"/>
      <c r="D11" s="331">
        <v>56034</v>
      </c>
      <c r="E11" s="332">
        <v>59335</v>
      </c>
      <c r="F11" s="332">
        <v>61970</v>
      </c>
      <c r="G11" s="332">
        <v>62105</v>
      </c>
      <c r="H11" s="331">
        <v>55921</v>
      </c>
      <c r="I11" s="333">
        <v>58536</v>
      </c>
      <c r="J11" s="333">
        <v>60737</v>
      </c>
      <c r="K11" s="333">
        <v>61397</v>
      </c>
      <c r="L11" s="331">
        <v>55023</v>
      </c>
      <c r="M11" s="8"/>
      <c r="N11" s="8"/>
    </row>
    <row r="12" spans="1:14" ht="6" customHeight="1">
      <c r="A12" s="150"/>
      <c r="C12" s="150"/>
      <c r="D12" s="172"/>
      <c r="E12" s="171"/>
      <c r="F12" s="171"/>
      <c r="G12" s="171"/>
      <c r="H12" s="172"/>
      <c r="I12" s="173"/>
      <c r="J12" s="171"/>
      <c r="K12" s="173"/>
      <c r="L12" s="172"/>
      <c r="M12" s="8"/>
      <c r="N12" s="8"/>
    </row>
    <row r="13" spans="1:14" s="13" customFormat="1" ht="15.75" customHeight="1">
      <c r="A13" s="34"/>
      <c r="B13" s="34"/>
      <c r="C13" s="151" t="s">
        <v>126</v>
      </c>
      <c r="D13" s="172">
        <v>21215</v>
      </c>
      <c r="E13" s="171">
        <v>20877</v>
      </c>
      <c r="F13" s="171">
        <v>20502</v>
      </c>
      <c r="G13" s="171">
        <v>19780</v>
      </c>
      <c r="H13" s="172">
        <v>18222</v>
      </c>
      <c r="I13" s="171">
        <v>17847</v>
      </c>
      <c r="J13" s="171">
        <v>17636</v>
      </c>
      <c r="K13" s="171">
        <v>17720</v>
      </c>
      <c r="L13" s="172">
        <v>15725</v>
      </c>
      <c r="M13" s="8"/>
      <c r="N13" s="9"/>
    </row>
    <row r="14" spans="1:14" s="13" customFormat="1">
      <c r="A14" s="34"/>
      <c r="B14" s="34"/>
      <c r="C14" s="151" t="s">
        <v>18</v>
      </c>
      <c r="D14" s="163">
        <v>10673</v>
      </c>
      <c r="E14" s="164">
        <v>10502</v>
      </c>
      <c r="F14" s="164">
        <v>10204</v>
      </c>
      <c r="G14" s="164">
        <v>10507</v>
      </c>
      <c r="H14" s="163">
        <v>9888</v>
      </c>
      <c r="I14" s="171">
        <v>10233</v>
      </c>
      <c r="J14" s="171">
        <v>10001</v>
      </c>
      <c r="K14" s="171">
        <v>10557</v>
      </c>
      <c r="L14" s="163">
        <v>10309</v>
      </c>
      <c r="M14" s="8"/>
      <c r="N14" s="9"/>
    </row>
    <row r="15" spans="1:14" s="13" customFormat="1">
      <c r="A15" s="34"/>
      <c r="B15" s="34"/>
      <c r="C15" s="151" t="s">
        <v>127</v>
      </c>
      <c r="D15" s="163">
        <v>6071</v>
      </c>
      <c r="E15" s="164">
        <v>6095</v>
      </c>
      <c r="F15" s="164">
        <v>6601</v>
      </c>
      <c r="G15" s="164">
        <v>6784</v>
      </c>
      <c r="H15" s="163">
        <v>6888</v>
      </c>
      <c r="I15" s="171">
        <v>6942</v>
      </c>
      <c r="J15" s="171">
        <v>7189</v>
      </c>
      <c r="K15" s="171">
        <v>7210</v>
      </c>
      <c r="L15" s="163">
        <v>7434</v>
      </c>
      <c r="M15" s="8"/>
      <c r="N15" s="9"/>
    </row>
    <row r="16" spans="1:14">
      <c r="C16" s="151" t="s">
        <v>128</v>
      </c>
      <c r="D16" s="163">
        <v>10716</v>
      </c>
      <c r="E16" s="164">
        <v>10552</v>
      </c>
      <c r="F16" s="164">
        <v>9830</v>
      </c>
      <c r="G16" s="164">
        <v>11701</v>
      </c>
      <c r="H16" s="163">
        <v>9531</v>
      </c>
      <c r="I16" s="171">
        <v>10034</v>
      </c>
      <c r="J16" s="171">
        <v>10122</v>
      </c>
      <c r="K16" s="171">
        <v>11669</v>
      </c>
      <c r="L16" s="163">
        <v>10062</v>
      </c>
      <c r="M16" s="8"/>
      <c r="N16" s="8"/>
    </row>
    <row r="17" spans="1:14">
      <c r="A17" s="325"/>
      <c r="B17" s="330" t="s">
        <v>129</v>
      </c>
      <c r="C17" s="326"/>
      <c r="D17" s="331">
        <v>48675</v>
      </c>
      <c r="E17" s="332">
        <v>48026</v>
      </c>
      <c r="F17" s="332">
        <v>47137</v>
      </c>
      <c r="G17" s="332">
        <v>48772</v>
      </c>
      <c r="H17" s="331">
        <v>44529</v>
      </c>
      <c r="I17" s="333">
        <v>45056</v>
      </c>
      <c r="J17" s="333">
        <v>44948</v>
      </c>
      <c r="K17" s="333">
        <v>47156</v>
      </c>
      <c r="L17" s="331">
        <v>43530</v>
      </c>
      <c r="M17" s="8"/>
      <c r="N17" s="8"/>
    </row>
    <row r="18" spans="1:14" ht="3" customHeight="1">
      <c r="B18" s="150"/>
      <c r="D18" s="163"/>
      <c r="E18" s="164">
        <v>0</v>
      </c>
      <c r="F18" s="164">
        <v>0</v>
      </c>
      <c r="G18" s="164">
        <v>0</v>
      </c>
      <c r="H18" s="163">
        <v>0</v>
      </c>
      <c r="I18" s="173">
        <v>0</v>
      </c>
      <c r="J18" s="173">
        <v>0</v>
      </c>
      <c r="K18" s="173">
        <v>0</v>
      </c>
      <c r="L18" s="163">
        <v>0</v>
      </c>
      <c r="M18" s="8"/>
      <c r="N18" s="8"/>
    </row>
    <row r="19" spans="1:14">
      <c r="A19" s="325"/>
      <c r="B19" s="330" t="s">
        <v>200</v>
      </c>
      <c r="C19" s="326"/>
      <c r="D19" s="331"/>
      <c r="E19" s="332">
        <v>0</v>
      </c>
      <c r="F19" s="332">
        <v>0</v>
      </c>
      <c r="G19" s="332">
        <v>0</v>
      </c>
      <c r="H19" s="331">
        <v>682</v>
      </c>
      <c r="I19" s="333">
        <v>384</v>
      </c>
      <c r="J19" s="333">
        <v>573</v>
      </c>
      <c r="K19" s="333">
        <v>2875</v>
      </c>
      <c r="L19" s="331">
        <v>5957</v>
      </c>
      <c r="M19" s="8"/>
      <c r="N19" s="8"/>
    </row>
    <row r="20" spans="1:14" ht="5.25" customHeight="1">
      <c r="B20" s="145"/>
      <c r="D20" s="163"/>
      <c r="E20" s="164"/>
      <c r="F20" s="164"/>
      <c r="G20" s="164"/>
      <c r="H20" s="163"/>
      <c r="I20" s="173"/>
      <c r="J20" s="173"/>
      <c r="K20" s="173"/>
      <c r="L20" s="163"/>
      <c r="M20" s="8"/>
      <c r="N20" s="8"/>
    </row>
    <row r="21" spans="1:14">
      <c r="A21" s="334" t="s">
        <v>131</v>
      </c>
      <c r="B21" s="335"/>
      <c r="C21" s="336"/>
      <c r="D21" s="337">
        <v>104709</v>
      </c>
      <c r="E21" s="337">
        <v>107361</v>
      </c>
      <c r="F21" s="337">
        <v>109107</v>
      </c>
      <c r="G21" s="337">
        <v>110877</v>
      </c>
      <c r="H21" s="337">
        <v>101132</v>
      </c>
      <c r="I21" s="338">
        <v>103976</v>
      </c>
      <c r="J21" s="338">
        <v>106258</v>
      </c>
      <c r="K21" s="338">
        <v>111428</v>
      </c>
      <c r="L21" s="337">
        <v>104510</v>
      </c>
      <c r="M21" s="8"/>
      <c r="N21" s="8"/>
    </row>
    <row r="22" spans="1:14">
      <c r="A22" s="150"/>
      <c r="B22" s="140" t="s">
        <v>132</v>
      </c>
      <c r="D22" s="163">
        <v>-5658</v>
      </c>
      <c r="E22" s="164">
        <v>-5658</v>
      </c>
      <c r="F22" s="164">
        <v>-5658</v>
      </c>
      <c r="G22" s="164">
        <v>-5860</v>
      </c>
      <c r="H22" s="163">
        <v>-5352</v>
      </c>
      <c r="I22" s="171">
        <v>-5386</v>
      </c>
      <c r="J22" s="171">
        <v>-5363</v>
      </c>
      <c r="K22" s="171">
        <v>-5384</v>
      </c>
      <c r="L22" s="163">
        <v>-5186</v>
      </c>
      <c r="M22" s="8"/>
      <c r="N22" s="8"/>
    </row>
    <row r="23" spans="1:14">
      <c r="A23" s="334" t="s">
        <v>2</v>
      </c>
      <c r="B23" s="335"/>
      <c r="C23" s="334"/>
      <c r="D23" s="337">
        <v>34967</v>
      </c>
      <c r="E23" s="337">
        <v>37490</v>
      </c>
      <c r="F23" s="337">
        <v>41761</v>
      </c>
      <c r="G23" s="337">
        <v>30691</v>
      </c>
      <c r="H23" s="337">
        <v>38294</v>
      </c>
      <c r="I23" s="338">
        <v>27719</v>
      </c>
      <c r="J23" s="338">
        <v>33404</v>
      </c>
      <c r="K23" s="338">
        <v>28806</v>
      </c>
      <c r="L23" s="337">
        <v>35704</v>
      </c>
      <c r="M23" s="8"/>
      <c r="N23" s="8"/>
    </row>
    <row r="24" spans="1:14" ht="15.75">
      <c r="A24" s="334" t="s">
        <v>237</v>
      </c>
      <c r="B24" s="335"/>
      <c r="C24" s="334"/>
      <c r="D24" s="337">
        <v>41235</v>
      </c>
      <c r="E24" s="337">
        <v>44474</v>
      </c>
      <c r="F24" s="337">
        <v>48346</v>
      </c>
      <c r="G24" s="337">
        <v>39744</v>
      </c>
      <c r="H24" s="337">
        <v>44499</v>
      </c>
      <c r="I24" s="338">
        <v>44013</v>
      </c>
      <c r="J24" s="338">
        <v>44698</v>
      </c>
      <c r="K24" s="338">
        <v>38609</v>
      </c>
      <c r="L24" s="337">
        <v>41091</v>
      </c>
      <c r="M24" s="8"/>
      <c r="N24" s="8"/>
    </row>
    <row r="25" spans="1:14">
      <c r="A25" s="339" t="s">
        <v>133</v>
      </c>
      <c r="B25" s="340"/>
      <c r="C25" s="339"/>
      <c r="D25" s="341">
        <v>12425</v>
      </c>
      <c r="E25" s="342">
        <v>15539</v>
      </c>
      <c r="F25" s="342">
        <v>15190</v>
      </c>
      <c r="G25" s="342">
        <v>25241</v>
      </c>
      <c r="H25" s="341">
        <v>9782</v>
      </c>
      <c r="I25" s="343">
        <v>11549</v>
      </c>
      <c r="J25" s="343">
        <v>14418</v>
      </c>
      <c r="K25" s="343">
        <v>29810</v>
      </c>
      <c r="L25" s="341">
        <v>20824</v>
      </c>
      <c r="M25" s="8"/>
      <c r="N25" s="8"/>
    </row>
    <row r="26" spans="1:14">
      <c r="A26" s="147"/>
      <c r="C26" s="147"/>
      <c r="D26" s="163"/>
      <c r="E26" s="164"/>
      <c r="F26" s="164"/>
      <c r="G26" s="164"/>
      <c r="H26" s="163"/>
      <c r="I26" s="173"/>
      <c r="J26" s="173"/>
      <c r="K26" s="173"/>
      <c r="L26" s="163"/>
      <c r="M26" s="8"/>
      <c r="N26" s="8"/>
    </row>
    <row r="27" spans="1:14">
      <c r="A27" s="324" t="s">
        <v>134</v>
      </c>
      <c r="B27" s="325"/>
      <c r="C27" s="326"/>
      <c r="D27" s="331"/>
      <c r="E27" s="332"/>
      <c r="F27" s="332"/>
      <c r="G27" s="332"/>
      <c r="H27" s="331"/>
      <c r="I27" s="333"/>
      <c r="J27" s="333"/>
      <c r="K27" s="333"/>
      <c r="L27" s="331"/>
      <c r="M27" s="8"/>
      <c r="N27" s="8"/>
    </row>
    <row r="28" spans="1:14">
      <c r="A28" s="150"/>
      <c r="B28" s="145"/>
      <c r="C28" s="146"/>
      <c r="D28" s="165"/>
      <c r="E28" s="166"/>
      <c r="F28" s="166"/>
      <c r="G28" s="166"/>
      <c r="H28" s="165"/>
      <c r="I28" s="173"/>
      <c r="J28" s="173"/>
      <c r="K28" s="173"/>
      <c r="L28" s="165"/>
      <c r="M28" s="8"/>
      <c r="N28" s="8"/>
    </row>
    <row r="29" spans="1:14">
      <c r="A29" s="144"/>
      <c r="B29" s="145"/>
      <c r="C29" s="34" t="s">
        <v>126</v>
      </c>
      <c r="D29" s="163">
        <v>4471</v>
      </c>
      <c r="E29" s="164">
        <v>4538</v>
      </c>
      <c r="F29" s="164">
        <v>4453</v>
      </c>
      <c r="G29" s="164">
        <v>4297</v>
      </c>
      <c r="H29" s="163">
        <v>4109</v>
      </c>
      <c r="I29" s="171">
        <v>4256</v>
      </c>
      <c r="J29" s="171">
        <v>4148</v>
      </c>
      <c r="K29" s="171">
        <v>4010</v>
      </c>
      <c r="L29" s="163">
        <v>3875</v>
      </c>
      <c r="M29" s="8"/>
      <c r="N29" s="8"/>
    </row>
    <row r="30" spans="1:14" ht="12.75" customHeight="1">
      <c r="A30" s="144"/>
      <c r="B30" s="145"/>
      <c r="C30" s="34" t="s">
        <v>24</v>
      </c>
      <c r="D30" s="163">
        <v>2101</v>
      </c>
      <c r="E30" s="164">
        <v>2169</v>
      </c>
      <c r="F30" s="164">
        <v>2306</v>
      </c>
      <c r="G30" s="164">
        <v>2248</v>
      </c>
      <c r="H30" s="163">
        <v>2163</v>
      </c>
      <c r="I30" s="171">
        <v>2236</v>
      </c>
      <c r="J30" s="171">
        <v>2400</v>
      </c>
      <c r="K30" s="171">
        <v>2313</v>
      </c>
      <c r="L30" s="163">
        <v>2261</v>
      </c>
      <c r="M30" s="8"/>
      <c r="N30" s="8"/>
    </row>
    <row r="31" spans="1:14">
      <c r="A31" s="148"/>
      <c r="C31" s="147" t="s">
        <v>26</v>
      </c>
      <c r="D31" s="163">
        <v>1917</v>
      </c>
      <c r="E31" s="164">
        <v>1981</v>
      </c>
      <c r="F31" s="164">
        <v>543</v>
      </c>
      <c r="G31" s="164">
        <v>2970</v>
      </c>
      <c r="H31" s="163">
        <v>1759</v>
      </c>
      <c r="I31" s="171">
        <v>1798</v>
      </c>
      <c r="J31" s="171">
        <v>1809</v>
      </c>
      <c r="K31" s="171">
        <v>2121</v>
      </c>
      <c r="L31" s="163">
        <v>1811</v>
      </c>
      <c r="M31" s="8"/>
      <c r="N31" s="8"/>
    </row>
    <row r="32" spans="1:14" ht="14.25" customHeight="1">
      <c r="A32" s="325"/>
      <c r="B32" s="330" t="s">
        <v>130</v>
      </c>
      <c r="C32" s="326"/>
      <c r="D32" s="331">
        <v>8489</v>
      </c>
      <c r="E32" s="332">
        <v>8688</v>
      </c>
      <c r="F32" s="332">
        <v>7302</v>
      </c>
      <c r="G32" s="332">
        <v>9515</v>
      </c>
      <c r="H32" s="331">
        <v>8031</v>
      </c>
      <c r="I32" s="333">
        <v>8290</v>
      </c>
      <c r="J32" s="333">
        <v>8357</v>
      </c>
      <c r="K32" s="333">
        <v>8444</v>
      </c>
      <c r="L32" s="331">
        <v>7947</v>
      </c>
      <c r="M32" s="8"/>
      <c r="N32" s="8"/>
    </row>
    <row r="33" spans="1:14" ht="3.75" customHeight="1">
      <c r="A33" s="150"/>
      <c r="B33" s="150"/>
      <c r="D33" s="165"/>
      <c r="E33" s="166"/>
      <c r="F33" s="166"/>
      <c r="G33" s="166"/>
      <c r="H33" s="165"/>
      <c r="I33" s="173"/>
      <c r="J33" s="173"/>
      <c r="K33" s="173"/>
      <c r="L33" s="165"/>
      <c r="M33" s="8"/>
      <c r="N33" s="8"/>
    </row>
    <row r="34" spans="1:14">
      <c r="A34" s="144"/>
      <c r="B34" s="145"/>
      <c r="C34" s="34" t="s">
        <v>126</v>
      </c>
      <c r="D34" s="163">
        <v>3054</v>
      </c>
      <c r="E34" s="164">
        <v>2767</v>
      </c>
      <c r="F34" s="164">
        <v>2724</v>
      </c>
      <c r="G34" s="164">
        <v>2678</v>
      </c>
      <c r="H34" s="163">
        <v>2629</v>
      </c>
      <c r="I34" s="171">
        <v>2493</v>
      </c>
      <c r="J34" s="171">
        <v>2432</v>
      </c>
      <c r="K34" s="171">
        <v>2372</v>
      </c>
      <c r="L34" s="163">
        <v>2378</v>
      </c>
      <c r="M34" s="8"/>
      <c r="N34" s="8"/>
    </row>
    <row r="35" spans="1:14" ht="14.25" customHeight="1">
      <c r="A35" s="148"/>
      <c r="C35" s="147" t="s">
        <v>21</v>
      </c>
      <c r="D35" s="163">
        <v>5308</v>
      </c>
      <c r="E35" s="164">
        <v>5216</v>
      </c>
      <c r="F35" s="164">
        <v>5111</v>
      </c>
      <c r="G35" s="164">
        <v>5736</v>
      </c>
      <c r="H35" s="163">
        <v>5020</v>
      </c>
      <c r="I35" s="171">
        <v>4989</v>
      </c>
      <c r="J35" s="171">
        <v>5017</v>
      </c>
      <c r="K35" s="171">
        <v>5082</v>
      </c>
      <c r="L35" s="163">
        <v>4294</v>
      </c>
      <c r="M35" s="8"/>
      <c r="N35" s="8"/>
    </row>
    <row r="36" spans="1:14">
      <c r="A36" s="325"/>
      <c r="B36" s="330" t="s">
        <v>135</v>
      </c>
      <c r="C36" s="326"/>
      <c r="D36" s="331">
        <v>8362</v>
      </c>
      <c r="E36" s="332">
        <v>7983</v>
      </c>
      <c r="F36" s="332">
        <v>7835</v>
      </c>
      <c r="G36" s="332">
        <v>8414</v>
      </c>
      <c r="H36" s="331">
        <v>7649</v>
      </c>
      <c r="I36" s="333">
        <v>7482</v>
      </c>
      <c r="J36" s="333">
        <v>7449</v>
      </c>
      <c r="K36" s="333">
        <v>7454</v>
      </c>
      <c r="L36" s="331">
        <v>6672</v>
      </c>
      <c r="M36" s="8"/>
      <c r="N36" s="8"/>
    </row>
    <row r="37" spans="1:14" ht="3" customHeight="1">
      <c r="A37" s="150"/>
      <c r="B37" s="150"/>
      <c r="D37" s="165"/>
      <c r="E37" s="166">
        <v>0</v>
      </c>
      <c r="F37" s="166">
        <v>0</v>
      </c>
      <c r="G37" s="166">
        <v>0</v>
      </c>
      <c r="H37" s="165">
        <v>0</v>
      </c>
      <c r="I37" s="173">
        <v>0</v>
      </c>
      <c r="J37" s="173">
        <v>0</v>
      </c>
      <c r="K37" s="173">
        <v>0</v>
      </c>
      <c r="L37" s="165">
        <v>0</v>
      </c>
      <c r="M37" s="8"/>
      <c r="N37" s="8"/>
    </row>
    <row r="38" spans="1:14" ht="12" customHeight="1">
      <c r="A38" s="325"/>
      <c r="B38" s="330" t="s">
        <v>136</v>
      </c>
      <c r="C38" s="326"/>
      <c r="D38" s="331">
        <v>12524</v>
      </c>
      <c r="E38" s="332">
        <v>12397</v>
      </c>
      <c r="F38" s="332">
        <v>11381</v>
      </c>
      <c r="G38" s="332">
        <v>14979</v>
      </c>
      <c r="H38" s="331">
        <v>12391</v>
      </c>
      <c r="I38" s="333">
        <v>10457</v>
      </c>
      <c r="J38" s="333">
        <v>14970</v>
      </c>
      <c r="K38" s="333">
        <v>21263</v>
      </c>
      <c r="L38" s="331">
        <v>13214</v>
      </c>
      <c r="M38" s="8"/>
      <c r="N38" s="8"/>
    </row>
    <row r="39" spans="1:14" ht="12.75" hidden="1" customHeight="1">
      <c r="A39" s="144"/>
      <c r="B39" s="146"/>
      <c r="D39" s="165"/>
      <c r="E39" s="166">
        <v>0</v>
      </c>
      <c r="F39" s="166">
        <v>0</v>
      </c>
      <c r="G39" s="166">
        <v>0</v>
      </c>
      <c r="H39" s="165">
        <v>0</v>
      </c>
      <c r="I39" s="164">
        <v>0</v>
      </c>
      <c r="J39" s="164">
        <v>0</v>
      </c>
      <c r="K39" s="164">
        <v>0</v>
      </c>
      <c r="L39" s="165">
        <v>0</v>
      </c>
      <c r="M39" s="8"/>
      <c r="N39" s="8"/>
    </row>
    <row r="40" spans="1:14">
      <c r="A40" s="336" t="s">
        <v>131</v>
      </c>
      <c r="B40" s="335"/>
      <c r="C40" s="336"/>
      <c r="D40" s="338">
        <v>29375</v>
      </c>
      <c r="E40" s="338">
        <v>29068</v>
      </c>
      <c r="F40" s="338">
        <v>26518</v>
      </c>
      <c r="G40" s="338">
        <v>32908</v>
      </c>
      <c r="H40" s="338">
        <v>28071</v>
      </c>
      <c r="I40" s="337">
        <v>26229</v>
      </c>
      <c r="J40" s="337">
        <v>30776</v>
      </c>
      <c r="K40" s="337">
        <v>37161</v>
      </c>
      <c r="L40" s="338">
        <v>27833</v>
      </c>
      <c r="M40" s="8"/>
      <c r="N40" s="8"/>
    </row>
    <row r="41" spans="1:14">
      <c r="A41" s="146"/>
      <c r="B41" s="140"/>
      <c r="D41" s="174"/>
      <c r="E41" s="173">
        <v>0</v>
      </c>
      <c r="F41" s="173">
        <v>0</v>
      </c>
      <c r="G41" s="173">
        <v>0</v>
      </c>
      <c r="H41" s="174">
        <v>0</v>
      </c>
      <c r="I41" s="166">
        <v>0</v>
      </c>
      <c r="J41" s="166">
        <v>0</v>
      </c>
      <c r="K41" s="166">
        <v>0</v>
      </c>
      <c r="L41" s="174">
        <v>0</v>
      </c>
      <c r="M41" s="8"/>
      <c r="N41" s="8"/>
    </row>
    <row r="42" spans="1:14">
      <c r="A42" s="146"/>
      <c r="B42" s="140" t="s">
        <v>132</v>
      </c>
      <c r="D42" s="172">
        <v>-1032</v>
      </c>
      <c r="E42" s="171">
        <v>-1032</v>
      </c>
      <c r="F42" s="171">
        <v>-1032</v>
      </c>
      <c r="G42" s="171">
        <v>-1040</v>
      </c>
      <c r="H42" s="172">
        <v>-989</v>
      </c>
      <c r="I42" s="164">
        <v>-959</v>
      </c>
      <c r="J42" s="164">
        <v>-957</v>
      </c>
      <c r="K42" s="164">
        <v>-960</v>
      </c>
      <c r="L42" s="172">
        <v>-899</v>
      </c>
      <c r="M42" s="8"/>
      <c r="N42" s="8"/>
    </row>
    <row r="43" spans="1:14">
      <c r="A43" s="336" t="s">
        <v>2</v>
      </c>
      <c r="B43" s="335"/>
      <c r="C43" s="336"/>
      <c r="D43" s="338">
        <v>4008</v>
      </c>
      <c r="E43" s="338">
        <v>4171</v>
      </c>
      <c r="F43" s="338">
        <v>2611</v>
      </c>
      <c r="G43" s="338">
        <v>3966</v>
      </c>
      <c r="H43" s="338">
        <v>3853</v>
      </c>
      <c r="I43" s="337">
        <v>4441</v>
      </c>
      <c r="J43" s="337">
        <v>4253</v>
      </c>
      <c r="K43" s="337">
        <v>5897</v>
      </c>
      <c r="L43" s="338">
        <v>4948</v>
      </c>
      <c r="M43" s="8"/>
      <c r="N43" s="8"/>
    </row>
    <row r="44" spans="1:14" ht="15.75">
      <c r="A44" s="334" t="s">
        <v>237</v>
      </c>
      <c r="B44" s="335"/>
      <c r="C44" s="334"/>
      <c r="D44" s="337">
        <v>5062</v>
      </c>
      <c r="E44" s="337">
        <v>5113</v>
      </c>
      <c r="F44" s="337">
        <v>3926</v>
      </c>
      <c r="G44" s="337">
        <v>5811</v>
      </c>
      <c r="H44" s="337">
        <v>4906</v>
      </c>
      <c r="I44" s="337">
        <v>5393</v>
      </c>
      <c r="J44" s="337">
        <v>5329</v>
      </c>
      <c r="K44" s="337">
        <v>6906</v>
      </c>
      <c r="L44" s="337">
        <v>6095</v>
      </c>
      <c r="M44" s="8"/>
      <c r="N44" s="8"/>
    </row>
    <row r="45" spans="1:14">
      <c r="A45" s="339" t="s">
        <v>133</v>
      </c>
      <c r="B45" s="340"/>
      <c r="C45" s="339"/>
      <c r="D45" s="341">
        <v>659</v>
      </c>
      <c r="E45" s="342">
        <v>928</v>
      </c>
      <c r="F45" s="342">
        <v>689</v>
      </c>
      <c r="G45" s="342">
        <v>1283</v>
      </c>
      <c r="H45" s="341">
        <v>423</v>
      </c>
      <c r="I45" s="342">
        <v>791</v>
      </c>
      <c r="J45" s="342">
        <v>798</v>
      </c>
      <c r="K45" s="342">
        <v>2277</v>
      </c>
      <c r="L45" s="341">
        <v>738</v>
      </c>
      <c r="M45" s="8"/>
      <c r="N45" s="8"/>
    </row>
    <row r="46" spans="1:14">
      <c r="A46" s="148"/>
      <c r="D46" s="163"/>
      <c r="E46" s="164"/>
      <c r="F46" s="164"/>
      <c r="G46" s="164"/>
      <c r="H46" s="163"/>
      <c r="I46" s="164"/>
      <c r="J46" s="164"/>
      <c r="K46" s="164"/>
      <c r="L46" s="163"/>
      <c r="M46" s="8"/>
      <c r="N46" s="8"/>
    </row>
    <row r="47" spans="1:14">
      <c r="A47" s="324" t="s">
        <v>137</v>
      </c>
      <c r="B47" s="344"/>
      <c r="C47" s="326"/>
      <c r="D47" s="331"/>
      <c r="E47" s="332"/>
      <c r="F47" s="332"/>
      <c r="G47" s="332"/>
      <c r="H47" s="331"/>
      <c r="I47" s="332"/>
      <c r="J47" s="332"/>
      <c r="K47" s="332"/>
      <c r="L47" s="331"/>
      <c r="M47" s="8"/>
      <c r="N47" s="8"/>
    </row>
    <row r="48" spans="1:14" ht="4.5" customHeight="1">
      <c r="A48" s="148"/>
      <c r="B48" s="145"/>
      <c r="C48" s="140"/>
      <c r="D48" s="165"/>
      <c r="E48" s="166"/>
      <c r="F48" s="166"/>
      <c r="G48" s="166"/>
      <c r="H48" s="165"/>
      <c r="I48" s="166"/>
      <c r="J48" s="166"/>
      <c r="K48" s="166"/>
      <c r="L48" s="165"/>
      <c r="M48" s="8"/>
      <c r="N48" s="8"/>
    </row>
    <row r="49" spans="1:14">
      <c r="A49" s="325"/>
      <c r="B49" s="330" t="s">
        <v>130</v>
      </c>
      <c r="C49" s="326"/>
      <c r="D49" s="331">
        <v>10186</v>
      </c>
      <c r="E49" s="332">
        <v>10770</v>
      </c>
      <c r="F49" s="332">
        <v>11656</v>
      </c>
      <c r="G49" s="332">
        <v>9792</v>
      </c>
      <c r="H49" s="331">
        <v>8752</v>
      </c>
      <c r="I49" s="333">
        <v>8944</v>
      </c>
      <c r="J49" s="333">
        <v>9958</v>
      </c>
      <c r="K49" s="333">
        <v>9972</v>
      </c>
      <c r="L49" s="331">
        <v>8148</v>
      </c>
      <c r="M49" s="8"/>
      <c r="N49" s="8"/>
    </row>
    <row r="50" spans="1:14" ht="12" customHeight="1">
      <c r="A50" s="325"/>
      <c r="B50" s="330" t="s">
        <v>129</v>
      </c>
      <c r="C50" s="326"/>
      <c r="D50" s="331">
        <v>8198</v>
      </c>
      <c r="E50" s="332">
        <v>8823</v>
      </c>
      <c r="F50" s="332">
        <v>9137</v>
      </c>
      <c r="G50" s="332">
        <v>9036</v>
      </c>
      <c r="H50" s="331">
        <v>8374</v>
      </c>
      <c r="I50" s="333">
        <v>8079</v>
      </c>
      <c r="J50" s="333">
        <v>8263</v>
      </c>
      <c r="K50" s="333">
        <v>9017</v>
      </c>
      <c r="L50" s="331">
        <v>8181</v>
      </c>
      <c r="M50" s="8"/>
      <c r="N50" s="8"/>
    </row>
    <row r="51" spans="1:14" ht="3" customHeight="1">
      <c r="A51" s="140"/>
      <c r="B51" s="145"/>
      <c r="C51" s="140"/>
      <c r="D51" s="165"/>
      <c r="E51" s="166">
        <v>0</v>
      </c>
      <c r="F51" s="166">
        <v>0</v>
      </c>
      <c r="G51" s="166">
        <v>0</v>
      </c>
      <c r="H51" s="165">
        <v>0</v>
      </c>
      <c r="I51" s="166">
        <v>0</v>
      </c>
      <c r="J51" s="166">
        <v>0</v>
      </c>
      <c r="K51" s="166">
        <v>0</v>
      </c>
      <c r="L51" s="165">
        <v>0</v>
      </c>
      <c r="M51" s="8"/>
      <c r="N51" s="8"/>
    </row>
    <row r="52" spans="1:14" ht="12.75" customHeight="1">
      <c r="A52" s="334" t="s">
        <v>131</v>
      </c>
      <c r="B52" s="335"/>
      <c r="C52" s="336"/>
      <c r="D52" s="337">
        <v>18384</v>
      </c>
      <c r="E52" s="337">
        <v>19593</v>
      </c>
      <c r="F52" s="337">
        <v>20793</v>
      </c>
      <c r="G52" s="337">
        <v>18828</v>
      </c>
      <c r="H52" s="337">
        <v>17126</v>
      </c>
      <c r="I52" s="338">
        <v>17023</v>
      </c>
      <c r="J52" s="338">
        <v>18221</v>
      </c>
      <c r="K52" s="338">
        <v>18989</v>
      </c>
      <c r="L52" s="337">
        <v>16329</v>
      </c>
      <c r="M52" s="8"/>
      <c r="N52" s="8"/>
    </row>
    <row r="53" spans="1:14" ht="6" customHeight="1">
      <c r="A53" s="145"/>
      <c r="B53" s="140"/>
      <c r="C53" s="148"/>
      <c r="D53" s="165"/>
      <c r="E53" s="166"/>
      <c r="F53" s="166"/>
      <c r="G53" s="166"/>
      <c r="H53" s="165"/>
      <c r="I53" s="166"/>
      <c r="J53" s="166"/>
      <c r="K53" s="166"/>
      <c r="L53" s="165"/>
      <c r="M53" s="8"/>
      <c r="N53" s="8"/>
    </row>
    <row r="54" spans="1:14">
      <c r="A54" s="334" t="s">
        <v>2</v>
      </c>
      <c r="B54" s="335"/>
      <c r="C54" s="336"/>
      <c r="D54" s="337">
        <v>8436</v>
      </c>
      <c r="E54" s="337">
        <v>11062</v>
      </c>
      <c r="F54" s="337">
        <v>11883</v>
      </c>
      <c r="G54" s="337">
        <v>8867</v>
      </c>
      <c r="H54" s="337">
        <v>9221</v>
      </c>
      <c r="I54" s="338">
        <v>9147</v>
      </c>
      <c r="J54" s="338">
        <v>10285</v>
      </c>
      <c r="K54" s="338">
        <v>9261</v>
      </c>
      <c r="L54" s="337">
        <v>7622</v>
      </c>
      <c r="M54" s="8"/>
      <c r="N54" s="8"/>
    </row>
    <row r="55" spans="1:14" ht="15.75">
      <c r="A55" s="334" t="s">
        <v>237</v>
      </c>
      <c r="B55" s="335"/>
      <c r="C55" s="334"/>
      <c r="D55" s="337">
        <v>8456</v>
      </c>
      <c r="E55" s="337">
        <v>11079</v>
      </c>
      <c r="F55" s="337">
        <v>11953</v>
      </c>
      <c r="G55" s="337">
        <v>9127</v>
      </c>
      <c r="H55" s="337">
        <v>9283</v>
      </c>
      <c r="I55" s="337">
        <v>9147</v>
      </c>
      <c r="J55" s="337">
        <v>10285</v>
      </c>
      <c r="K55" s="337">
        <v>9261</v>
      </c>
      <c r="L55" s="337">
        <v>7638</v>
      </c>
      <c r="M55" s="8"/>
      <c r="N55" s="8"/>
    </row>
    <row r="56" spans="1:14">
      <c r="A56" s="339" t="s">
        <v>133</v>
      </c>
      <c r="B56" s="340"/>
      <c r="C56" s="339"/>
      <c r="D56" s="341">
        <v>1868</v>
      </c>
      <c r="E56" s="342">
        <v>3220</v>
      </c>
      <c r="F56" s="342">
        <v>2160</v>
      </c>
      <c r="G56" s="342">
        <v>7960</v>
      </c>
      <c r="H56" s="341">
        <v>1421</v>
      </c>
      <c r="I56" s="342">
        <v>1217</v>
      </c>
      <c r="J56" s="342">
        <v>1679</v>
      </c>
      <c r="K56" s="342">
        <v>5644</v>
      </c>
      <c r="L56" s="341">
        <v>1352</v>
      </c>
      <c r="M56" s="8"/>
      <c r="N56" s="8"/>
    </row>
    <row r="57" spans="1:14">
      <c r="A57" s="148"/>
      <c r="C57" s="148"/>
      <c r="D57" s="165"/>
      <c r="E57" s="166"/>
      <c r="F57" s="166"/>
      <c r="G57" s="166"/>
      <c r="H57" s="165"/>
      <c r="I57" s="87"/>
      <c r="J57" s="87"/>
      <c r="K57" s="87"/>
      <c r="L57" s="165"/>
      <c r="M57" s="8"/>
      <c r="N57" s="8"/>
    </row>
    <row r="58" spans="1:14">
      <c r="A58" s="324" t="s">
        <v>138</v>
      </c>
      <c r="B58" s="326"/>
      <c r="C58" s="325"/>
      <c r="D58" s="260"/>
      <c r="E58" s="261"/>
      <c r="F58" s="261"/>
      <c r="G58" s="261"/>
      <c r="H58" s="260"/>
      <c r="I58" s="261"/>
      <c r="J58" s="261"/>
      <c r="K58" s="261"/>
      <c r="L58" s="260"/>
      <c r="M58" s="8"/>
      <c r="N58" s="8"/>
    </row>
    <row r="59" spans="1:14" ht="2.25" customHeight="1">
      <c r="A59" s="150"/>
      <c r="C59" s="150"/>
      <c r="D59" s="86"/>
      <c r="E59" s="87"/>
      <c r="F59" s="87"/>
      <c r="G59" s="87"/>
      <c r="H59" s="86"/>
      <c r="I59" s="87"/>
      <c r="J59" s="87"/>
      <c r="K59" s="87"/>
      <c r="L59" s="86"/>
      <c r="M59" s="8"/>
      <c r="N59" s="8"/>
    </row>
    <row r="60" spans="1:14" ht="14.25" customHeight="1">
      <c r="A60" s="325"/>
      <c r="B60" s="330" t="s">
        <v>130</v>
      </c>
      <c r="C60" s="326"/>
      <c r="D60" s="331">
        <v>3349</v>
      </c>
      <c r="E60" s="332">
        <v>3473</v>
      </c>
      <c r="F60" s="332">
        <v>4707</v>
      </c>
      <c r="G60" s="332">
        <v>3679</v>
      </c>
      <c r="H60" s="331">
        <v>3257</v>
      </c>
      <c r="I60" s="333">
        <v>3603</v>
      </c>
      <c r="J60" s="333">
        <v>4546</v>
      </c>
      <c r="K60" s="333">
        <v>3715</v>
      </c>
      <c r="L60" s="331">
        <v>3383</v>
      </c>
      <c r="M60" s="8"/>
      <c r="N60" s="8"/>
    </row>
    <row r="61" spans="1:14">
      <c r="A61" s="325"/>
      <c r="B61" s="330" t="s">
        <v>129</v>
      </c>
      <c r="C61" s="326"/>
      <c r="D61" s="331">
        <v>4099</v>
      </c>
      <c r="E61" s="332">
        <v>4291</v>
      </c>
      <c r="F61" s="332">
        <v>4849</v>
      </c>
      <c r="G61" s="332">
        <v>4427</v>
      </c>
      <c r="H61" s="331">
        <v>4102</v>
      </c>
      <c r="I61" s="333">
        <v>4179</v>
      </c>
      <c r="J61" s="333">
        <v>4563</v>
      </c>
      <c r="K61" s="333">
        <v>4732</v>
      </c>
      <c r="L61" s="331">
        <v>4487</v>
      </c>
      <c r="M61" s="8"/>
      <c r="N61" s="8"/>
    </row>
    <row r="62" spans="1:14" ht="3" customHeight="1">
      <c r="A62" s="140"/>
      <c r="B62" s="145"/>
      <c r="C62" s="140"/>
      <c r="D62" s="165"/>
      <c r="E62" s="166">
        <v>0</v>
      </c>
      <c r="F62" s="166">
        <v>0</v>
      </c>
      <c r="G62" s="166">
        <v>15208</v>
      </c>
      <c r="H62" s="165">
        <v>0</v>
      </c>
      <c r="I62" s="95">
        <v>15208</v>
      </c>
      <c r="J62" s="95">
        <v>0</v>
      </c>
      <c r="K62" s="95">
        <v>-15208</v>
      </c>
      <c r="L62" s="165">
        <v>0</v>
      </c>
      <c r="M62" s="8"/>
      <c r="N62" s="8"/>
    </row>
    <row r="63" spans="1:14" ht="12" customHeight="1">
      <c r="A63" s="334" t="s">
        <v>131</v>
      </c>
      <c r="B63" s="335"/>
      <c r="C63" s="336"/>
      <c r="D63" s="337">
        <v>7448</v>
      </c>
      <c r="E63" s="337">
        <v>7764</v>
      </c>
      <c r="F63" s="337">
        <v>9556</v>
      </c>
      <c r="G63" s="337">
        <v>8106</v>
      </c>
      <c r="H63" s="337">
        <v>7359</v>
      </c>
      <c r="I63" s="338">
        <v>7782</v>
      </c>
      <c r="J63" s="338">
        <v>9109</v>
      </c>
      <c r="K63" s="338">
        <v>8447</v>
      </c>
      <c r="L63" s="337">
        <v>7870</v>
      </c>
      <c r="M63" s="8"/>
      <c r="N63" s="8"/>
    </row>
    <row r="64" spans="1:14" s="13" customFormat="1" ht="6" customHeight="1">
      <c r="A64" s="145"/>
      <c r="B64" s="140"/>
      <c r="C64" s="140"/>
      <c r="D64" s="168"/>
      <c r="E64" s="169"/>
      <c r="F64" s="169"/>
      <c r="G64" s="169"/>
      <c r="H64" s="168"/>
      <c r="I64" s="95"/>
      <c r="J64" s="95"/>
      <c r="K64" s="95"/>
      <c r="L64" s="168"/>
      <c r="M64" s="8"/>
      <c r="N64" s="9"/>
    </row>
    <row r="65" spans="1:14" s="13" customFormat="1">
      <c r="A65" s="334" t="s">
        <v>2</v>
      </c>
      <c r="B65" s="335"/>
      <c r="C65" s="336"/>
      <c r="D65" s="337">
        <v>1810</v>
      </c>
      <c r="E65" s="337">
        <v>2838</v>
      </c>
      <c r="F65" s="337">
        <v>4122</v>
      </c>
      <c r="G65" s="337">
        <v>2600</v>
      </c>
      <c r="H65" s="337">
        <v>1872</v>
      </c>
      <c r="I65" s="338">
        <v>3250</v>
      </c>
      <c r="J65" s="338">
        <v>3656</v>
      </c>
      <c r="K65" s="338">
        <v>2675</v>
      </c>
      <c r="L65" s="337">
        <v>3195</v>
      </c>
      <c r="M65" s="8"/>
      <c r="N65" s="9"/>
    </row>
    <row r="66" spans="1:14" ht="15.75">
      <c r="A66" s="334" t="s">
        <v>237</v>
      </c>
      <c r="B66" s="335"/>
      <c r="C66" s="334"/>
      <c r="D66" s="337">
        <v>2699</v>
      </c>
      <c r="E66" s="337">
        <v>2871</v>
      </c>
      <c r="F66" s="337">
        <v>4125</v>
      </c>
      <c r="G66" s="337">
        <v>2600</v>
      </c>
      <c r="H66" s="337">
        <v>2790</v>
      </c>
      <c r="I66" s="337">
        <v>3250</v>
      </c>
      <c r="J66" s="337">
        <v>3656</v>
      </c>
      <c r="K66" s="337">
        <v>2910</v>
      </c>
      <c r="L66" s="337">
        <v>3195</v>
      </c>
      <c r="M66" s="8"/>
      <c r="N66" s="8"/>
    </row>
    <row r="67" spans="1:14">
      <c r="A67" s="339" t="s">
        <v>133</v>
      </c>
      <c r="B67" s="340"/>
      <c r="C67" s="339"/>
      <c r="D67" s="341">
        <v>603</v>
      </c>
      <c r="E67" s="342">
        <v>682</v>
      </c>
      <c r="F67" s="342">
        <v>450</v>
      </c>
      <c r="G67" s="342">
        <v>2904</v>
      </c>
      <c r="H67" s="341">
        <v>400</v>
      </c>
      <c r="I67" s="342">
        <v>992</v>
      </c>
      <c r="J67" s="342">
        <v>489</v>
      </c>
      <c r="K67" s="342">
        <v>2254</v>
      </c>
      <c r="L67" s="341">
        <v>927</v>
      </c>
      <c r="M67" s="8"/>
      <c r="N67" s="8"/>
    </row>
    <row r="68" spans="1:14">
      <c r="A68" s="150"/>
      <c r="B68" s="140"/>
      <c r="C68" s="150"/>
      <c r="D68" s="170"/>
      <c r="E68" s="167"/>
      <c r="F68" s="167"/>
      <c r="G68" s="167"/>
      <c r="H68" s="170"/>
      <c r="I68" s="167"/>
      <c r="J68" s="167"/>
      <c r="K68" s="167"/>
      <c r="L68" s="170"/>
      <c r="M68" s="8"/>
      <c r="N68" s="8"/>
    </row>
    <row r="69" spans="1:14">
      <c r="A69" s="345" t="s">
        <v>139</v>
      </c>
      <c r="B69" s="326"/>
      <c r="C69" s="346"/>
      <c r="D69" s="347"/>
      <c r="E69" s="348"/>
      <c r="F69" s="348"/>
      <c r="G69" s="348"/>
      <c r="H69" s="347"/>
      <c r="I69" s="348"/>
      <c r="J69" s="348"/>
      <c r="K69" s="348"/>
      <c r="L69" s="347"/>
      <c r="M69" s="8"/>
      <c r="N69" s="8"/>
    </row>
    <row r="70" spans="1:14">
      <c r="A70" s="344" t="s">
        <v>5</v>
      </c>
      <c r="B70" s="326"/>
      <c r="C70" s="346"/>
      <c r="D70" s="349">
        <v>269.89999999999998</v>
      </c>
      <c r="E70" s="350">
        <v>271.29000000000002</v>
      </c>
      <c r="F70" s="350">
        <v>275.7</v>
      </c>
      <c r="G70" s="350">
        <v>276.45999999999998</v>
      </c>
      <c r="H70" s="349">
        <v>272.64</v>
      </c>
      <c r="I70" s="350">
        <v>269.08999999999997</v>
      </c>
      <c r="J70" s="350">
        <v>270.54000000000002</v>
      </c>
      <c r="K70" s="350">
        <v>279.08</v>
      </c>
      <c r="L70" s="349">
        <v>295.64999999999998</v>
      </c>
      <c r="M70" s="8"/>
      <c r="N70" s="8"/>
    </row>
    <row r="71" spans="1:14" ht="13.5" thickBot="1">
      <c r="A71" s="351" t="s">
        <v>6</v>
      </c>
      <c r="B71" s="352"/>
      <c r="C71" s="353"/>
      <c r="D71" s="354">
        <v>4.4000000000000004</v>
      </c>
      <c r="E71" s="355">
        <v>4.42</v>
      </c>
      <c r="F71" s="355">
        <v>4.4800000000000004</v>
      </c>
      <c r="G71" s="355">
        <v>4.5</v>
      </c>
      <c r="H71" s="354">
        <v>4.43</v>
      </c>
      <c r="I71" s="355">
        <v>4.37</v>
      </c>
      <c r="J71" s="355">
        <v>4.4000000000000004</v>
      </c>
      <c r="K71" s="355">
        <v>4.54</v>
      </c>
      <c r="L71" s="354">
        <v>4.8099999999999996</v>
      </c>
      <c r="M71" s="8"/>
      <c r="N71" s="8"/>
    </row>
    <row r="72" spans="1:14" s="13" customFormat="1" ht="15">
      <c r="A72" s="161" t="s">
        <v>238</v>
      </c>
      <c r="B72" s="161"/>
      <c r="C72" s="161"/>
      <c r="D72" s="161"/>
      <c r="E72" s="161"/>
      <c r="F72" s="161"/>
      <c r="G72" s="161"/>
      <c r="H72" s="161"/>
      <c r="I72" s="143"/>
      <c r="J72" s="143"/>
      <c r="K72" s="143"/>
      <c r="L72" s="143"/>
      <c r="M72" s="9"/>
      <c r="N72" s="9"/>
    </row>
    <row r="73" spans="1:14" s="13" customFormat="1" ht="15.75" customHeight="1">
      <c r="A73" s="162"/>
      <c r="B73" s="162"/>
      <c r="C73" s="162"/>
      <c r="D73" s="162"/>
      <c r="E73" s="162"/>
      <c r="F73" s="162"/>
      <c r="G73" s="162"/>
      <c r="H73" s="162"/>
      <c r="I73" s="143"/>
      <c r="J73" s="143"/>
      <c r="K73" s="143"/>
      <c r="L73" s="143"/>
    </row>
    <row r="74" spans="1:14" s="13" customFormat="1" ht="12.75" customHeight="1">
      <c r="A74" s="144"/>
      <c r="B74" s="145"/>
      <c r="C74" s="146"/>
      <c r="D74" s="141"/>
      <c r="E74" s="141"/>
      <c r="F74" s="141"/>
      <c r="G74" s="141"/>
      <c r="H74" s="141"/>
      <c r="I74" s="141"/>
      <c r="J74" s="143"/>
      <c r="K74" s="143"/>
      <c r="L74" s="143"/>
    </row>
    <row r="75" spans="1:14">
      <c r="A75" s="147"/>
      <c r="C75" s="147"/>
      <c r="D75" s="34"/>
      <c r="E75" s="34"/>
      <c r="F75" s="34"/>
      <c r="G75" s="34"/>
      <c r="H75" s="34"/>
      <c r="I75" s="142"/>
    </row>
    <row r="76" spans="1:14">
      <c r="A76" s="148"/>
      <c r="C76" s="147"/>
      <c r="D76" s="142"/>
      <c r="E76" s="142"/>
      <c r="F76" s="142"/>
      <c r="G76" s="142"/>
      <c r="H76" s="142"/>
      <c r="I76" s="142"/>
    </row>
  </sheetData>
  <pageMargins left="0.74803149606299213" right="0.74803149606299213" top="0.98425196850393704" bottom="0.98425196850393704" header="0.51181102362204722" footer="0.51181102362204722"/>
  <pageSetup paperSize="9" scale="70" orientation="portrait" horizontalDpi="1200" verticalDpi="1200" r:id="rId1"/>
  <headerFooter alignWithMargins="0"/>
  <colBreaks count="1" manualBreakCount="1">
    <brk id="7" max="71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0"/>
  </sheetPr>
  <dimension ref="A1:G230"/>
  <sheetViews>
    <sheetView tabSelected="1" zoomScaleNormal="100" zoomScaleSheetLayoutView="50" workbookViewId="0">
      <pane xSplit="1" ySplit="3" topLeftCell="B124" activePane="bottomRight" state="frozen"/>
      <selection pane="topRight"/>
      <selection pane="bottomLeft"/>
      <selection pane="bottomRight" activeCell="A150" sqref="A150"/>
    </sheetView>
  </sheetViews>
  <sheetFormatPr defaultRowHeight="12.75"/>
  <cols>
    <col min="1" max="1" width="59.85546875" style="65" customWidth="1"/>
    <col min="2" max="5" width="12.7109375" style="221" customWidth="1"/>
    <col min="6" max="6" width="13.5703125" style="221" customWidth="1"/>
    <col min="7" max="16384" width="9.140625" style="18"/>
  </cols>
  <sheetData>
    <row r="1" spans="1:7" s="14" customFormat="1">
      <c r="A1" s="356" t="s">
        <v>140</v>
      </c>
      <c r="B1" s="238">
        <v>2011</v>
      </c>
      <c r="C1" s="238">
        <v>2011</v>
      </c>
      <c r="D1" s="238">
        <v>2011</v>
      </c>
      <c r="E1" s="238">
        <v>2011</v>
      </c>
      <c r="F1" s="238">
        <v>2012</v>
      </c>
    </row>
    <row r="2" spans="1:7" s="15" customFormat="1" ht="12.75" customHeight="1">
      <c r="A2" s="357"/>
      <c r="B2" s="278" t="s">
        <v>8</v>
      </c>
      <c r="C2" s="241" t="s">
        <v>48</v>
      </c>
      <c r="D2" s="278" t="s">
        <v>10</v>
      </c>
      <c r="E2" s="278" t="s">
        <v>190</v>
      </c>
      <c r="F2" s="278" t="s">
        <v>8</v>
      </c>
    </row>
    <row r="3" spans="1:7" s="15" customFormat="1" ht="12" customHeight="1">
      <c r="A3" s="358" t="s">
        <v>239</v>
      </c>
      <c r="B3" s="359" t="s">
        <v>11</v>
      </c>
      <c r="C3" s="359" t="s">
        <v>11</v>
      </c>
      <c r="D3" s="359" t="s">
        <v>11</v>
      </c>
      <c r="E3" s="359" t="s">
        <v>11</v>
      </c>
      <c r="F3" s="360"/>
    </row>
    <row r="4" spans="1:7" s="16" customFormat="1" ht="12.75" customHeight="1">
      <c r="A4" s="177"/>
      <c r="B4" s="189"/>
      <c r="C4" s="190"/>
      <c r="D4" s="191"/>
      <c r="E4" s="190"/>
      <c r="F4" s="189"/>
    </row>
    <row r="5" spans="1:7" s="16" customFormat="1" ht="12.75" customHeight="1">
      <c r="A5" s="176" t="s">
        <v>141</v>
      </c>
      <c r="B5" s="192">
        <v>0.374</v>
      </c>
      <c r="C5" s="193">
        <v>0.34200000000000003</v>
      </c>
      <c r="D5" s="193">
        <v>0.34100000000000003</v>
      </c>
      <c r="E5" s="193">
        <v>0.32800000000000001</v>
      </c>
      <c r="F5" s="192">
        <v>0.35199999999999998</v>
      </c>
      <c r="G5" s="23"/>
    </row>
    <row r="6" spans="1:7" s="16" customFormat="1" ht="12.75" customHeight="1">
      <c r="A6" s="176" t="s">
        <v>142</v>
      </c>
      <c r="B6" s="192">
        <v>0.20499999999999999</v>
      </c>
      <c r="C6" s="193">
        <v>0.17399999999999999</v>
      </c>
      <c r="D6" s="193">
        <v>0.17599999999999999</v>
      </c>
      <c r="E6" s="193">
        <v>0.106</v>
      </c>
      <c r="F6" s="192">
        <v>0.17899999999999999</v>
      </c>
      <c r="G6" s="23"/>
    </row>
    <row r="7" spans="1:7" s="16" customFormat="1" ht="12.75" customHeight="1">
      <c r="A7" s="176" t="s">
        <v>143</v>
      </c>
      <c r="B7" s="192">
        <v>0.106</v>
      </c>
      <c r="C7" s="193">
        <v>6.8000000000000005E-2</v>
      </c>
      <c r="D7" s="193">
        <v>7.4999999999999997E-2</v>
      </c>
      <c r="E7" s="193">
        <v>-1.2E-2</v>
      </c>
      <c r="F7" s="192">
        <v>8.8999999999999996E-2</v>
      </c>
      <c r="G7" s="23"/>
    </row>
    <row r="8" spans="1:7" s="16" customFormat="1" ht="12.75" customHeight="1">
      <c r="A8" s="176" t="s">
        <v>144</v>
      </c>
      <c r="B8" s="192">
        <v>8.5999999999999993E-2</v>
      </c>
      <c r="C8" s="193">
        <v>9.2999999999999999E-2</v>
      </c>
      <c r="D8" s="193">
        <v>0.1</v>
      </c>
      <c r="E8" s="193">
        <v>0.14000000000000001</v>
      </c>
      <c r="F8" s="192">
        <v>0.16300000000000001</v>
      </c>
      <c r="G8" s="23"/>
    </row>
    <row r="9" spans="1:7" s="16" customFormat="1" ht="12.75" customHeight="1">
      <c r="A9" s="176" t="s">
        <v>145</v>
      </c>
      <c r="B9" s="192">
        <v>5.5E-2</v>
      </c>
      <c r="C9" s="193">
        <v>3.5999999999999997E-2</v>
      </c>
      <c r="D9" s="193">
        <v>0.04</v>
      </c>
      <c r="E9" s="193">
        <v>-7.0000000000000001E-3</v>
      </c>
      <c r="F9" s="192">
        <v>1.2E-2</v>
      </c>
      <c r="G9" s="23"/>
    </row>
    <row r="10" spans="1:7" s="16" customFormat="1" ht="12.75" customHeight="1">
      <c r="A10" s="176" t="s">
        <v>146</v>
      </c>
      <c r="B10" s="192">
        <v>0.113</v>
      </c>
      <c r="C10" s="193">
        <v>7.5999999999999998E-2</v>
      </c>
      <c r="D10" s="193">
        <v>8.3000000000000004E-2</v>
      </c>
      <c r="E10" s="193">
        <v>-2.8000000000000001E-2</v>
      </c>
      <c r="F10" s="192">
        <v>2.7E-2</v>
      </c>
      <c r="G10" s="23"/>
    </row>
    <row r="11" spans="1:7" s="16" customFormat="1" ht="12.75" customHeight="1">
      <c r="A11" s="176" t="s">
        <v>94</v>
      </c>
      <c r="B11" s="194">
        <v>270451</v>
      </c>
      <c r="C11" s="195">
        <v>295060</v>
      </c>
      <c r="D11" s="196">
        <v>272389</v>
      </c>
      <c r="E11" s="195">
        <v>288377</v>
      </c>
      <c r="F11" s="194">
        <v>283624</v>
      </c>
      <c r="G11" s="23"/>
    </row>
    <row r="12" spans="1:7" s="16" customFormat="1" ht="12.75" customHeight="1">
      <c r="A12" s="176" t="s">
        <v>201</v>
      </c>
      <c r="B12" s="192">
        <v>0.31</v>
      </c>
      <c r="C12" s="193">
        <v>0.35099999999999998</v>
      </c>
      <c r="D12" s="193">
        <v>0.31900000000000001</v>
      </c>
      <c r="E12" s="193">
        <v>0.34100000000000003</v>
      </c>
      <c r="F12" s="192">
        <v>0.33600000000000002</v>
      </c>
      <c r="G12" s="23"/>
    </row>
    <row r="13" spans="1:7" s="16" customFormat="1" ht="12.75" customHeight="1" thickBot="1">
      <c r="A13" s="218" t="s">
        <v>147</v>
      </c>
      <c r="B13" s="219">
        <v>10170</v>
      </c>
      <c r="C13" s="220">
        <v>10070</v>
      </c>
      <c r="D13" s="220">
        <v>10178</v>
      </c>
      <c r="E13" s="220">
        <v>10111</v>
      </c>
      <c r="F13" s="219">
        <v>10006</v>
      </c>
      <c r="G13" s="23"/>
    </row>
    <row r="14" spans="1:7" s="15" customFormat="1" ht="12.75" customHeight="1" thickTop="1">
      <c r="A14" s="177"/>
      <c r="B14" s="197"/>
      <c r="C14" s="196"/>
      <c r="D14" s="198"/>
      <c r="E14" s="196"/>
      <c r="F14" s="197"/>
      <c r="G14" s="23"/>
    </row>
    <row r="15" spans="1:7" s="16" customFormat="1" ht="12.75" customHeight="1">
      <c r="A15" s="188" t="s">
        <v>125</v>
      </c>
      <c r="B15" s="199"/>
      <c r="C15" s="200"/>
      <c r="D15" s="201"/>
      <c r="E15" s="200"/>
      <c r="F15" s="199"/>
      <c r="G15" s="23"/>
    </row>
    <row r="16" spans="1:7" s="16" customFormat="1" ht="12.75" customHeight="1">
      <c r="A16" s="177"/>
      <c r="B16" s="197"/>
      <c r="C16" s="196"/>
      <c r="D16" s="198"/>
      <c r="E16" s="196"/>
      <c r="F16" s="197"/>
      <c r="G16" s="23"/>
    </row>
    <row r="17" spans="1:7" s="16" customFormat="1" ht="12.75" customHeight="1">
      <c r="A17" s="361" t="s">
        <v>162</v>
      </c>
      <c r="B17" s="362"/>
      <c r="C17" s="363"/>
      <c r="D17" s="362"/>
      <c r="E17" s="363"/>
      <c r="F17" s="362"/>
      <c r="G17" s="23"/>
    </row>
    <row r="18" spans="1:7" s="16" customFormat="1" ht="12.75" customHeight="1">
      <c r="A18" s="364"/>
      <c r="B18" s="365"/>
      <c r="C18" s="366"/>
      <c r="D18" s="367"/>
      <c r="E18" s="366"/>
      <c r="F18" s="365"/>
      <c r="G18" s="23"/>
    </row>
    <row r="19" spans="1:7" s="16" customFormat="1" ht="12.75" customHeight="1">
      <c r="A19" s="364" t="s">
        <v>202</v>
      </c>
      <c r="B19" s="365">
        <v>1.1910000000000001</v>
      </c>
      <c r="C19" s="367">
        <v>1.1739999999999999</v>
      </c>
      <c r="D19" s="367">
        <v>1.171</v>
      </c>
      <c r="E19" s="367">
        <v>1.173</v>
      </c>
      <c r="F19" s="365">
        <v>1.1679999999999999</v>
      </c>
      <c r="G19" s="23"/>
    </row>
    <row r="20" spans="1:7" s="16" customFormat="1" ht="12.75" customHeight="1">
      <c r="A20" s="364" t="s">
        <v>203</v>
      </c>
      <c r="B20" s="365">
        <v>0.438</v>
      </c>
      <c r="C20" s="367">
        <v>0.44500000000000001</v>
      </c>
      <c r="D20" s="367">
        <v>0.4481</v>
      </c>
      <c r="E20" s="367">
        <v>0.45</v>
      </c>
      <c r="F20" s="365">
        <v>0.45300000000000001</v>
      </c>
      <c r="G20" s="23"/>
    </row>
    <row r="21" spans="1:7" s="17" customFormat="1" ht="12.75" customHeight="1">
      <c r="A21" s="364" t="s">
        <v>163</v>
      </c>
      <c r="B21" s="368">
        <v>4776995</v>
      </c>
      <c r="C21" s="369">
        <v>4773270</v>
      </c>
      <c r="D21" s="369">
        <v>4789739</v>
      </c>
      <c r="E21" s="369">
        <v>4817296</v>
      </c>
      <c r="F21" s="368">
        <v>4815385</v>
      </c>
      <c r="G21" s="23"/>
    </row>
    <row r="22" spans="1:7" s="17" customFormat="1" ht="12.75" customHeight="1">
      <c r="A22" s="183" t="s">
        <v>164</v>
      </c>
      <c r="B22" s="202">
        <v>0.438</v>
      </c>
      <c r="C22" s="203">
        <v>0.44500000000000001</v>
      </c>
      <c r="D22" s="203">
        <v>0.45400000000000001</v>
      </c>
      <c r="E22" s="203">
        <v>0.46200000000000002</v>
      </c>
      <c r="F22" s="202">
        <v>0.46200000000000002</v>
      </c>
      <c r="G22" s="23"/>
    </row>
    <row r="23" spans="1:7" s="16" customFormat="1" ht="12.75" customHeight="1">
      <c r="A23" s="364" t="s">
        <v>188</v>
      </c>
      <c r="B23" s="370">
        <v>154</v>
      </c>
      <c r="C23" s="369">
        <v>158</v>
      </c>
      <c r="D23" s="371">
        <v>160</v>
      </c>
      <c r="E23" s="369">
        <v>161</v>
      </c>
      <c r="F23" s="370">
        <v>159</v>
      </c>
      <c r="G23" s="23"/>
    </row>
    <row r="24" spans="1:7" s="16" customFormat="1" ht="12.75" customHeight="1">
      <c r="A24" s="364" t="s">
        <v>245</v>
      </c>
      <c r="B24" s="407">
        <v>3432.6213327237165</v>
      </c>
      <c r="C24" s="408">
        <v>3522.0169773970265</v>
      </c>
      <c r="D24" s="409">
        <v>3590.0779825787999</v>
      </c>
      <c r="E24" s="408">
        <v>3586.8141311768204</v>
      </c>
      <c r="F24" s="370">
        <v>3344.1428974495279</v>
      </c>
      <c r="G24" s="23"/>
    </row>
    <row r="25" spans="1:7" s="16" customFormat="1" ht="12.75" customHeight="1">
      <c r="A25" s="183" t="s">
        <v>165</v>
      </c>
      <c r="B25" s="410">
        <v>5825.6970610200924</v>
      </c>
      <c r="C25" s="411">
        <v>5928.5207312695657</v>
      </c>
      <c r="D25" s="412">
        <v>5974.6980827803391</v>
      </c>
      <c r="E25" s="411">
        <v>5929.668645709442</v>
      </c>
      <c r="F25" s="204">
        <v>5606.3693183778169</v>
      </c>
      <c r="G25" s="23"/>
    </row>
    <row r="26" spans="1:7" s="16" customFormat="1" ht="12.75" customHeight="1">
      <c r="A26" s="183" t="s">
        <v>166</v>
      </c>
      <c r="B26" s="410">
        <v>1512.1719505611691</v>
      </c>
      <c r="C26" s="411">
        <v>1562.0132661430823</v>
      </c>
      <c r="D26" s="412">
        <v>1613.4652780915392</v>
      </c>
      <c r="E26" s="411">
        <v>1619.4427772448671</v>
      </c>
      <c r="F26" s="204">
        <v>1342.3671981719431</v>
      </c>
      <c r="G26" s="23"/>
    </row>
    <row r="27" spans="1:7" s="16" customFormat="1" ht="12.75" customHeight="1">
      <c r="A27" s="364" t="s">
        <v>178</v>
      </c>
      <c r="B27" s="372">
        <v>0.186</v>
      </c>
      <c r="C27" s="367">
        <v>0.188</v>
      </c>
      <c r="D27" s="373">
        <v>0.19</v>
      </c>
      <c r="E27" s="367">
        <v>0.195480266467606</v>
      </c>
      <c r="F27" s="372">
        <v>0.17</v>
      </c>
      <c r="G27" s="23"/>
    </row>
    <row r="28" spans="1:7" s="16" customFormat="1" ht="12.75" customHeight="1">
      <c r="A28" s="183" t="s">
        <v>167</v>
      </c>
      <c r="B28" s="207">
        <v>0.17399999999999999</v>
      </c>
      <c r="C28" s="203">
        <v>0.153</v>
      </c>
      <c r="D28" s="208">
        <v>0.19</v>
      </c>
      <c r="E28" s="203">
        <v>0.14492613063986101</v>
      </c>
      <c r="F28" s="207">
        <v>0.154</v>
      </c>
      <c r="G28" s="23"/>
    </row>
    <row r="29" spans="1:7" s="16" customFormat="1" ht="12.75" customHeight="1">
      <c r="A29" s="183" t="s">
        <v>168</v>
      </c>
      <c r="B29" s="207">
        <v>0.19500000000000001</v>
      </c>
      <c r="C29" s="203">
        <v>0.215</v>
      </c>
      <c r="D29" s="208">
        <v>0.19</v>
      </c>
      <c r="E29" s="203">
        <v>0.236270186604539</v>
      </c>
      <c r="F29" s="207">
        <v>0.183</v>
      </c>
      <c r="G29" s="23"/>
    </row>
    <row r="30" spans="1:7" s="17" customFormat="1" ht="12.75" customHeight="1">
      <c r="A30" s="374" t="s">
        <v>204</v>
      </c>
      <c r="B30" s="372">
        <v>0.20899999999999999</v>
      </c>
      <c r="C30" s="367">
        <v>0.20699999999999999</v>
      </c>
      <c r="D30" s="373">
        <v>0.20799999999999999</v>
      </c>
      <c r="E30" s="367">
        <v>0.20998352418076285</v>
      </c>
      <c r="F30" s="372">
        <v>0.23300000000000001</v>
      </c>
      <c r="G30" s="23"/>
    </row>
    <row r="31" spans="1:7" s="17" customFormat="1" ht="12.75" customHeight="1">
      <c r="A31" s="176" t="s">
        <v>169</v>
      </c>
      <c r="B31" s="204">
        <v>4888</v>
      </c>
      <c r="C31" s="205">
        <v>5314</v>
      </c>
      <c r="D31" s="206">
        <v>5529</v>
      </c>
      <c r="E31" s="205">
        <v>6449.4007380476769</v>
      </c>
      <c r="F31" s="204">
        <v>5569</v>
      </c>
      <c r="G31" s="23"/>
    </row>
    <row r="32" spans="1:7" s="17" customFormat="1" ht="12.75" customHeight="1">
      <c r="A32" s="176" t="s">
        <v>205</v>
      </c>
      <c r="B32" s="204">
        <v>16521.05624141141</v>
      </c>
      <c r="C32" s="205">
        <v>17306.790523259657</v>
      </c>
      <c r="D32" s="206">
        <v>17600.230449225128</v>
      </c>
      <c r="E32" s="205">
        <v>19101.53740469717</v>
      </c>
      <c r="F32" s="204">
        <v>13581</v>
      </c>
      <c r="G32" s="23"/>
    </row>
    <row r="33" spans="1:7" s="16" customFormat="1" ht="12.75" customHeight="1">
      <c r="A33" s="364" t="s">
        <v>191</v>
      </c>
      <c r="B33" s="368">
        <v>612155</v>
      </c>
      <c r="C33" s="369">
        <v>693991</v>
      </c>
      <c r="D33" s="369">
        <v>814791</v>
      </c>
      <c r="E33" s="369">
        <v>971469</v>
      </c>
      <c r="F33" s="368">
        <v>1045070</v>
      </c>
      <c r="G33" s="23"/>
    </row>
    <row r="34" spans="1:7" s="17" customFormat="1" ht="12.75" customHeight="1">
      <c r="A34" s="176" t="s">
        <v>206</v>
      </c>
      <c r="B34" s="202">
        <v>0.48299999999999998</v>
      </c>
      <c r="C34" s="203">
        <v>0.48699999999999999</v>
      </c>
      <c r="D34" s="203">
        <v>0.47120000000000001</v>
      </c>
      <c r="E34" s="203">
        <v>0.48699999999999999</v>
      </c>
      <c r="F34" s="202">
        <v>0.48159999999999997</v>
      </c>
      <c r="G34" s="23"/>
    </row>
    <row r="35" spans="1:7" s="16" customFormat="1" ht="12.75" customHeight="1">
      <c r="A35" s="176" t="s">
        <v>207</v>
      </c>
      <c r="B35" s="202">
        <v>0.65400000000000003</v>
      </c>
      <c r="C35" s="203">
        <v>0.66</v>
      </c>
      <c r="D35" s="203">
        <v>0.66</v>
      </c>
      <c r="E35" s="203">
        <v>0.66</v>
      </c>
      <c r="F35" s="202">
        <v>0.66</v>
      </c>
      <c r="G35" s="23"/>
    </row>
    <row r="36" spans="1:7" s="12" customFormat="1" ht="12.75" customHeight="1">
      <c r="A36" s="177"/>
      <c r="B36" s="197"/>
      <c r="C36" s="196"/>
      <c r="D36" s="198"/>
      <c r="E36" s="196"/>
      <c r="F36" s="197"/>
      <c r="G36" s="23"/>
    </row>
    <row r="37" spans="1:7" s="12" customFormat="1" ht="12.75" customHeight="1">
      <c r="A37" s="361" t="s">
        <v>148</v>
      </c>
      <c r="B37" s="375"/>
      <c r="C37" s="363"/>
      <c r="D37" s="375"/>
      <c r="E37" s="363"/>
      <c r="F37" s="375"/>
      <c r="G37" s="23"/>
    </row>
    <row r="38" spans="1:7" s="15" customFormat="1" ht="12.75" customHeight="1">
      <c r="A38" s="177"/>
      <c r="B38" s="197"/>
      <c r="C38" s="196"/>
      <c r="D38" s="198"/>
      <c r="E38" s="196"/>
      <c r="F38" s="197"/>
      <c r="G38" s="23"/>
    </row>
    <row r="39" spans="1:7" s="15" customFormat="1" ht="12.75" customHeight="1">
      <c r="A39" s="376" t="s">
        <v>208</v>
      </c>
      <c r="B39" s="377"/>
      <c r="C39" s="378"/>
      <c r="D39" s="379"/>
      <c r="E39" s="378"/>
      <c r="F39" s="377"/>
      <c r="G39" s="23"/>
    </row>
    <row r="40" spans="1:7" s="12" customFormat="1" ht="12.75" customHeight="1">
      <c r="A40" s="374" t="s">
        <v>189</v>
      </c>
      <c r="B40" s="380">
        <v>1655692</v>
      </c>
      <c r="C40" s="381">
        <v>1633276</v>
      </c>
      <c r="D40" s="381">
        <v>1617679</v>
      </c>
      <c r="E40" s="381">
        <v>1604035</v>
      </c>
      <c r="F40" s="380">
        <v>1585092</v>
      </c>
      <c r="G40" s="23"/>
    </row>
    <row r="41" spans="1:7" s="12" customFormat="1" ht="12.75" customHeight="1">
      <c r="A41" s="176" t="s">
        <v>150</v>
      </c>
      <c r="B41" s="209">
        <v>740393</v>
      </c>
      <c r="C41" s="210">
        <v>1474070</v>
      </c>
      <c r="D41" s="210">
        <v>2225666</v>
      </c>
      <c r="E41" s="210">
        <v>3049192.3234833335</v>
      </c>
      <c r="F41" s="209">
        <v>857137</v>
      </c>
      <c r="G41" s="23"/>
    </row>
    <row r="42" spans="1:7" s="12" customFormat="1" ht="12.75" customHeight="1">
      <c r="A42" s="374" t="s">
        <v>209</v>
      </c>
      <c r="B42" s="380">
        <v>158</v>
      </c>
      <c r="C42" s="381">
        <v>158</v>
      </c>
      <c r="D42" s="381">
        <v>161</v>
      </c>
      <c r="E42" s="381">
        <v>165.78424961186968</v>
      </c>
      <c r="F42" s="380">
        <v>191</v>
      </c>
      <c r="G42" s="23"/>
    </row>
    <row r="43" spans="1:7" s="15" customFormat="1" ht="12.75" customHeight="1">
      <c r="A43" s="374" t="s">
        <v>210</v>
      </c>
      <c r="B43" s="380">
        <v>3246</v>
      </c>
      <c r="C43" s="381">
        <v>3189</v>
      </c>
      <c r="D43" s="381">
        <v>3150</v>
      </c>
      <c r="E43" s="381">
        <v>3137.5138982387557</v>
      </c>
      <c r="F43" s="380">
        <v>2927</v>
      </c>
      <c r="G43" s="23"/>
    </row>
    <row r="44" spans="1:7" s="15" customFormat="1" ht="12.75" customHeight="1">
      <c r="A44" s="177"/>
      <c r="B44" s="202"/>
      <c r="C44" s="196"/>
      <c r="D44" s="203"/>
      <c r="E44" s="196"/>
      <c r="F44" s="202"/>
      <c r="G44" s="23"/>
    </row>
    <row r="45" spans="1:7" s="15" customFormat="1" ht="12.75" customHeight="1">
      <c r="A45" s="376" t="s">
        <v>151</v>
      </c>
      <c r="B45" s="365"/>
      <c r="C45" s="378"/>
      <c r="D45" s="367"/>
      <c r="E45" s="378"/>
      <c r="F45" s="365"/>
      <c r="G45" s="23"/>
    </row>
    <row r="46" spans="1:7" s="12" customFormat="1" ht="12.75" customHeight="1">
      <c r="A46" s="374" t="s">
        <v>211</v>
      </c>
      <c r="B46" s="382">
        <v>0.36299999999999999</v>
      </c>
      <c r="C46" s="383">
        <v>0.36399999999999999</v>
      </c>
      <c r="D46" s="383">
        <v>0.36499999999999999</v>
      </c>
      <c r="E46" s="383">
        <v>0.36599999999999999</v>
      </c>
      <c r="F46" s="382">
        <v>0.36599999999999999</v>
      </c>
      <c r="G46" s="23"/>
    </row>
    <row r="47" spans="1:7" s="15" customFormat="1" ht="12.75" customHeight="1">
      <c r="A47" s="183" t="s">
        <v>152</v>
      </c>
      <c r="B47" s="194">
        <v>489599</v>
      </c>
      <c r="C47" s="196">
        <v>490538</v>
      </c>
      <c r="D47" s="196">
        <v>495399</v>
      </c>
      <c r="E47" s="196">
        <v>499923</v>
      </c>
      <c r="F47" s="194">
        <v>498879</v>
      </c>
      <c r="G47" s="23"/>
    </row>
    <row r="48" spans="1:7" s="15" customFormat="1" ht="12.75" customHeight="1">
      <c r="A48" s="183" t="s">
        <v>153</v>
      </c>
      <c r="B48" s="194">
        <v>187564</v>
      </c>
      <c r="C48" s="196">
        <v>192905</v>
      </c>
      <c r="D48" s="196">
        <v>202449</v>
      </c>
      <c r="E48" s="196">
        <v>212631</v>
      </c>
      <c r="F48" s="194">
        <v>221911</v>
      </c>
      <c r="G48" s="23"/>
    </row>
    <row r="49" spans="1:7" s="12" customFormat="1" ht="12.75" customHeight="1">
      <c r="A49" s="183" t="s">
        <v>154</v>
      </c>
      <c r="B49" s="194">
        <v>21579</v>
      </c>
      <c r="C49" s="196">
        <v>23183</v>
      </c>
      <c r="D49" s="196">
        <v>26483</v>
      </c>
      <c r="E49" s="196">
        <v>31611</v>
      </c>
      <c r="F49" s="194">
        <v>35013</v>
      </c>
      <c r="G49" s="23"/>
    </row>
    <row r="50" spans="1:7" s="16" customFormat="1" ht="12.75" customHeight="1">
      <c r="A50" s="374" t="s">
        <v>155</v>
      </c>
      <c r="B50" s="384">
        <v>698742</v>
      </c>
      <c r="C50" s="366">
        <v>706626</v>
      </c>
      <c r="D50" s="366">
        <v>724331</v>
      </c>
      <c r="E50" s="366">
        <v>744165</v>
      </c>
      <c r="F50" s="384">
        <v>755803</v>
      </c>
      <c r="G50" s="23"/>
    </row>
    <row r="51" spans="1:7" s="15" customFormat="1" ht="12.75" customHeight="1">
      <c r="A51" s="374" t="s">
        <v>156</v>
      </c>
      <c r="B51" s="384">
        <v>3952</v>
      </c>
      <c r="C51" s="366">
        <v>3971</v>
      </c>
      <c r="D51" s="366">
        <v>3965</v>
      </c>
      <c r="E51" s="366">
        <v>3950.036645935757</v>
      </c>
      <c r="F51" s="384">
        <v>3862</v>
      </c>
      <c r="G51" s="23"/>
    </row>
    <row r="52" spans="1:7" s="16" customFormat="1" ht="12.75" customHeight="1">
      <c r="A52" s="374" t="s">
        <v>212</v>
      </c>
      <c r="B52" s="384">
        <v>119185</v>
      </c>
      <c r="C52" s="366">
        <v>114584</v>
      </c>
      <c r="D52" s="366">
        <v>110723</v>
      </c>
      <c r="E52" s="366">
        <v>107215</v>
      </c>
      <c r="F52" s="384">
        <v>102988</v>
      </c>
      <c r="G52" s="23"/>
    </row>
    <row r="53" spans="1:7" s="16" customFormat="1" ht="12.75" customHeight="1">
      <c r="A53" s="176"/>
      <c r="B53" s="202"/>
      <c r="C53" s="196"/>
      <c r="D53" s="203"/>
      <c r="E53" s="196"/>
      <c r="F53" s="202"/>
      <c r="G53" s="23"/>
    </row>
    <row r="54" spans="1:7" s="16" customFormat="1" ht="12.75" customHeight="1">
      <c r="A54" s="376" t="s">
        <v>157</v>
      </c>
      <c r="B54" s="365"/>
      <c r="C54" s="366"/>
      <c r="D54" s="367"/>
      <c r="E54" s="366"/>
      <c r="F54" s="365"/>
      <c r="G54" s="23"/>
    </row>
    <row r="55" spans="1:7" s="16" customFormat="1" ht="12.75" customHeight="1">
      <c r="A55" s="364" t="s">
        <v>213</v>
      </c>
      <c r="B55" s="382">
        <v>0.23799999999999999</v>
      </c>
      <c r="C55" s="383">
        <v>0.23699999999999999</v>
      </c>
      <c r="D55" s="383">
        <v>0.24199999999999999</v>
      </c>
      <c r="E55" s="383">
        <v>0.247</v>
      </c>
      <c r="F55" s="382">
        <v>0.25</v>
      </c>
      <c r="G55" s="23"/>
    </row>
    <row r="56" spans="1:7" s="17" customFormat="1" ht="12.75" customHeight="1">
      <c r="A56" s="183" t="s">
        <v>158</v>
      </c>
      <c r="B56" s="209">
        <v>343397</v>
      </c>
      <c r="C56" s="210">
        <v>330548</v>
      </c>
      <c r="D56" s="210">
        <v>311729</v>
      </c>
      <c r="E56" s="210">
        <v>289693</v>
      </c>
      <c r="F56" s="209">
        <v>262398</v>
      </c>
      <c r="G56" s="23"/>
    </row>
    <row r="57" spans="1:7" s="16" customFormat="1" ht="12.75" customHeight="1">
      <c r="A57" s="183" t="s">
        <v>214</v>
      </c>
      <c r="B57" s="209">
        <v>261663</v>
      </c>
      <c r="C57" s="210">
        <v>262402</v>
      </c>
      <c r="D57" s="210">
        <v>270291</v>
      </c>
      <c r="E57" s="210">
        <v>281312</v>
      </c>
      <c r="F57" s="209">
        <v>284379</v>
      </c>
      <c r="G57" s="23"/>
    </row>
    <row r="58" spans="1:7" s="16" customFormat="1" ht="12.75" customHeight="1">
      <c r="A58" s="183" t="s">
        <v>159</v>
      </c>
      <c r="B58" s="209">
        <v>146135</v>
      </c>
      <c r="C58" s="210">
        <v>163824</v>
      </c>
      <c r="D58" s="210">
        <v>191230</v>
      </c>
      <c r="E58" s="210">
        <v>226385</v>
      </c>
      <c r="F58" s="209">
        <v>256434</v>
      </c>
      <c r="G58" s="23"/>
    </row>
    <row r="59" spans="1:7" s="16" customFormat="1" ht="14.25" customHeight="1">
      <c r="A59" s="374" t="s">
        <v>160</v>
      </c>
      <c r="B59" s="380">
        <v>751195</v>
      </c>
      <c r="C59" s="381">
        <v>756774</v>
      </c>
      <c r="D59" s="381">
        <v>773250</v>
      </c>
      <c r="E59" s="381">
        <v>797390</v>
      </c>
      <c r="F59" s="380">
        <v>803211</v>
      </c>
      <c r="G59" s="23"/>
    </row>
    <row r="60" spans="1:7" s="16" customFormat="1" ht="12.75" customHeight="1">
      <c r="A60" s="364" t="s">
        <v>161</v>
      </c>
      <c r="B60" s="380">
        <v>3012</v>
      </c>
      <c r="C60" s="381">
        <v>3035</v>
      </c>
      <c r="D60" s="381">
        <v>3060</v>
      </c>
      <c r="E60" s="381">
        <v>3048.2830128193887</v>
      </c>
      <c r="F60" s="380">
        <v>3061</v>
      </c>
      <c r="G60" s="23"/>
    </row>
    <row r="61" spans="1:7" s="16" customFormat="1" ht="15.75" customHeight="1">
      <c r="A61" s="176"/>
      <c r="B61" s="202"/>
      <c r="C61" s="196"/>
      <c r="D61" s="203"/>
      <c r="E61" s="196"/>
      <c r="F61" s="202"/>
      <c r="G61" s="23"/>
    </row>
    <row r="62" spans="1:7" s="12" customFormat="1" ht="12.75" customHeight="1">
      <c r="A62" s="376" t="s">
        <v>215</v>
      </c>
      <c r="B62" s="365"/>
      <c r="C62" s="366"/>
      <c r="D62" s="367"/>
      <c r="E62" s="366"/>
      <c r="F62" s="365"/>
      <c r="G62" s="23"/>
    </row>
    <row r="63" spans="1:7" s="12" customFormat="1" ht="12.75" customHeight="1">
      <c r="A63" s="364" t="s">
        <v>216</v>
      </c>
      <c r="B63" s="380">
        <v>6307</v>
      </c>
      <c r="C63" s="381">
        <v>8410</v>
      </c>
      <c r="D63" s="381">
        <v>12368</v>
      </c>
      <c r="E63" s="381">
        <v>17311</v>
      </c>
      <c r="F63" s="380">
        <v>32467</v>
      </c>
      <c r="G63" s="23"/>
    </row>
    <row r="64" spans="1:7" s="12" customFormat="1" ht="12.75" customHeight="1">
      <c r="A64" s="385" t="s">
        <v>217</v>
      </c>
      <c r="B64" s="386">
        <v>4773</v>
      </c>
      <c r="C64" s="387">
        <v>6816</v>
      </c>
      <c r="D64" s="387">
        <v>12260</v>
      </c>
      <c r="E64" s="387">
        <v>17951</v>
      </c>
      <c r="F64" s="386">
        <v>29049</v>
      </c>
      <c r="G64" s="23"/>
    </row>
    <row r="65" spans="1:7" s="12" customFormat="1" ht="12.75" customHeight="1">
      <c r="A65" s="364"/>
      <c r="B65" s="365"/>
      <c r="C65" s="366"/>
      <c r="D65" s="367"/>
      <c r="E65" s="366"/>
      <c r="F65" s="365"/>
      <c r="G65" s="23"/>
    </row>
    <row r="66" spans="1:7" s="12" customFormat="1" ht="12.75" customHeight="1">
      <c r="A66" s="376" t="s">
        <v>134</v>
      </c>
      <c r="B66" s="365"/>
      <c r="C66" s="366"/>
      <c r="D66" s="367"/>
      <c r="E66" s="366"/>
      <c r="F66" s="365"/>
      <c r="G66" s="23"/>
    </row>
    <row r="67" spans="1:7" s="12" customFormat="1" ht="12.75" customHeight="1">
      <c r="A67" s="364"/>
      <c r="B67" s="365"/>
      <c r="C67" s="378"/>
      <c r="D67" s="367"/>
      <c r="E67" s="378"/>
      <c r="F67" s="365"/>
      <c r="G67" s="23"/>
    </row>
    <row r="68" spans="1:7" s="12" customFormat="1" ht="12.75" customHeight="1">
      <c r="A68" s="361" t="s">
        <v>162</v>
      </c>
      <c r="B68" s="362"/>
      <c r="C68" s="388"/>
      <c r="D68" s="362"/>
      <c r="E68" s="388"/>
      <c r="F68" s="362"/>
      <c r="G68" s="23"/>
    </row>
    <row r="69" spans="1:7" s="15" customFormat="1" ht="12.75" customHeight="1">
      <c r="A69" s="177"/>
      <c r="B69" s="202"/>
      <c r="C69" s="211"/>
      <c r="D69" s="203"/>
      <c r="E69" s="211"/>
      <c r="F69" s="202"/>
      <c r="G69" s="23"/>
    </row>
    <row r="70" spans="1:7" s="17" customFormat="1" ht="12.75" customHeight="1">
      <c r="A70" s="364" t="s">
        <v>163</v>
      </c>
      <c r="B70" s="380">
        <v>433949</v>
      </c>
      <c r="C70" s="381">
        <v>435748</v>
      </c>
      <c r="D70" s="381">
        <v>439040</v>
      </c>
      <c r="E70" s="381">
        <v>447930</v>
      </c>
      <c r="F70" s="380">
        <v>456613</v>
      </c>
      <c r="G70" s="23"/>
    </row>
    <row r="71" spans="1:7" s="15" customFormat="1" ht="12.75" customHeight="1">
      <c r="A71" s="364" t="s">
        <v>178</v>
      </c>
      <c r="B71" s="365">
        <v>5.0999999999999997E-2</v>
      </c>
      <c r="C71" s="367">
        <v>6.6000000000000003E-2</v>
      </c>
      <c r="D71" s="367">
        <v>6.4000000000000001E-2</v>
      </c>
      <c r="E71" s="367">
        <v>6.2670915260486806E-2</v>
      </c>
      <c r="F71" s="365">
        <v>0.06</v>
      </c>
      <c r="G71" s="23"/>
    </row>
    <row r="72" spans="1:7" s="15" customFormat="1" ht="12.75" customHeight="1">
      <c r="A72" s="364" t="s">
        <v>218</v>
      </c>
      <c r="B72" s="380">
        <v>280</v>
      </c>
      <c r="C72" s="381">
        <v>289</v>
      </c>
      <c r="D72" s="381">
        <v>289</v>
      </c>
      <c r="E72" s="381">
        <v>288.27461476905415</v>
      </c>
      <c r="F72" s="380">
        <v>284</v>
      </c>
      <c r="G72" s="23"/>
    </row>
    <row r="73" spans="1:7" s="12" customFormat="1" ht="12.75" customHeight="1">
      <c r="A73" s="364" t="s">
        <v>179</v>
      </c>
      <c r="B73" s="380">
        <v>4865</v>
      </c>
      <c r="C73" s="381">
        <v>4941</v>
      </c>
      <c r="D73" s="381">
        <v>4966</v>
      </c>
      <c r="E73" s="381">
        <v>4917.7630382061325</v>
      </c>
      <c r="F73" s="380">
        <v>4546</v>
      </c>
      <c r="G73" s="23"/>
    </row>
    <row r="74" spans="1:7" s="12" customFormat="1" ht="12.75" customHeight="1">
      <c r="A74" s="374" t="s">
        <v>204</v>
      </c>
      <c r="B74" s="365">
        <v>0.34599999999999997</v>
      </c>
      <c r="C74" s="367">
        <v>0.34499999999999997</v>
      </c>
      <c r="D74" s="367">
        <v>0.35299999999999998</v>
      </c>
      <c r="E74" s="367">
        <v>0.35602255177106001</v>
      </c>
      <c r="F74" s="365">
        <v>0.371</v>
      </c>
      <c r="G74" s="23"/>
    </row>
    <row r="75" spans="1:7" s="15" customFormat="1" ht="12.75" customHeight="1">
      <c r="A75" s="184" t="s">
        <v>169</v>
      </c>
      <c r="B75" s="209">
        <v>4182</v>
      </c>
      <c r="C75" s="210">
        <v>4187</v>
      </c>
      <c r="D75" s="210">
        <v>4118</v>
      </c>
      <c r="E75" s="210">
        <v>5166.3107102736385</v>
      </c>
      <c r="F75" s="209">
        <v>5549</v>
      </c>
      <c r="G75" s="23"/>
    </row>
    <row r="76" spans="1:7" s="17" customFormat="1" ht="12.75" customHeight="1">
      <c r="A76" s="184" t="s">
        <v>191</v>
      </c>
      <c r="B76" s="209">
        <v>60658</v>
      </c>
      <c r="C76" s="210">
        <v>66054</v>
      </c>
      <c r="D76" s="210">
        <v>69432</v>
      </c>
      <c r="E76" s="210">
        <v>77045</v>
      </c>
      <c r="F76" s="209">
        <v>82753</v>
      </c>
      <c r="G76" s="23"/>
    </row>
    <row r="77" spans="1:7" s="16" customFormat="1" ht="12.75" customHeight="1">
      <c r="A77" s="176"/>
      <c r="B77" s="202"/>
      <c r="C77" s="211"/>
      <c r="D77" s="203"/>
      <c r="E77" s="211"/>
      <c r="F77" s="202"/>
      <c r="G77" s="23"/>
    </row>
    <row r="78" spans="1:7" s="12" customFormat="1" ht="12.75" customHeight="1">
      <c r="A78" s="361" t="s">
        <v>148</v>
      </c>
      <c r="B78" s="362"/>
      <c r="C78" s="363"/>
      <c r="D78" s="362"/>
      <c r="E78" s="363"/>
      <c r="F78" s="362"/>
      <c r="G78" s="23"/>
    </row>
    <row r="79" spans="1:7" s="16" customFormat="1" ht="12.75" customHeight="1">
      <c r="A79" s="176"/>
      <c r="B79" s="202"/>
      <c r="C79" s="196"/>
      <c r="D79" s="203"/>
      <c r="E79" s="196"/>
      <c r="F79" s="202"/>
      <c r="G79" s="23"/>
    </row>
    <row r="80" spans="1:7" s="16" customFormat="1" ht="12.75" customHeight="1">
      <c r="A80" s="376" t="s">
        <v>149</v>
      </c>
      <c r="B80" s="365"/>
      <c r="C80" s="366"/>
      <c r="D80" s="367"/>
      <c r="E80" s="366"/>
      <c r="F80" s="365"/>
      <c r="G80" s="23"/>
    </row>
    <row r="81" spans="1:7" s="16" customFormat="1" ht="12.75" customHeight="1">
      <c r="A81" s="183" t="s">
        <v>170</v>
      </c>
      <c r="B81" s="194">
        <v>43784</v>
      </c>
      <c r="C81" s="196">
        <v>42761</v>
      </c>
      <c r="D81" s="196">
        <v>42360</v>
      </c>
      <c r="E81" s="196">
        <v>42137</v>
      </c>
      <c r="F81" s="194">
        <v>41461</v>
      </c>
      <c r="G81" s="23"/>
    </row>
    <row r="82" spans="1:7" s="16" customFormat="1" ht="12.75" customHeight="1">
      <c r="A82" s="183" t="s">
        <v>171</v>
      </c>
      <c r="B82" s="194">
        <v>3083</v>
      </c>
      <c r="C82" s="196">
        <v>2841</v>
      </c>
      <c r="D82" s="196">
        <v>2642</v>
      </c>
      <c r="E82" s="196">
        <v>2360</v>
      </c>
      <c r="F82" s="194">
        <v>2061</v>
      </c>
      <c r="G82" s="23"/>
    </row>
    <row r="83" spans="1:7" s="16" customFormat="1" ht="12.75" customHeight="1">
      <c r="A83" s="183" t="s">
        <v>172</v>
      </c>
      <c r="B83" s="194">
        <v>139180</v>
      </c>
      <c r="C83" s="196">
        <v>137504</v>
      </c>
      <c r="D83" s="196">
        <v>136714</v>
      </c>
      <c r="E83" s="196">
        <v>135246</v>
      </c>
      <c r="F83" s="194">
        <v>133230</v>
      </c>
      <c r="G83" s="23"/>
    </row>
    <row r="84" spans="1:7" s="16" customFormat="1" ht="12.75" customHeight="1">
      <c r="A84" s="364" t="s">
        <v>173</v>
      </c>
      <c r="B84" s="384">
        <v>186047</v>
      </c>
      <c r="C84" s="366">
        <v>183106</v>
      </c>
      <c r="D84" s="366">
        <v>181716</v>
      </c>
      <c r="E84" s="366">
        <v>179743</v>
      </c>
      <c r="F84" s="384">
        <v>176752</v>
      </c>
      <c r="G84" s="23"/>
    </row>
    <row r="85" spans="1:7" s="16" customFormat="1" ht="12.75" customHeight="1">
      <c r="A85" s="389" t="s">
        <v>150</v>
      </c>
      <c r="B85" s="384">
        <v>77503</v>
      </c>
      <c r="C85" s="366">
        <v>148730</v>
      </c>
      <c r="D85" s="366">
        <v>216637</v>
      </c>
      <c r="E85" s="366">
        <v>282873</v>
      </c>
      <c r="F85" s="384">
        <v>68696</v>
      </c>
      <c r="G85" s="23"/>
    </row>
    <row r="86" spans="1:7" s="16" customFormat="1" ht="15" customHeight="1">
      <c r="A86" s="364" t="s">
        <v>174</v>
      </c>
      <c r="B86" s="377">
        <v>200</v>
      </c>
      <c r="C86" s="379">
        <v>194</v>
      </c>
      <c r="D86" s="379">
        <v>190</v>
      </c>
      <c r="E86" s="379">
        <v>188</v>
      </c>
      <c r="F86" s="377">
        <v>197</v>
      </c>
      <c r="G86" s="23"/>
    </row>
    <row r="87" spans="1:7" s="16" customFormat="1" ht="12.75" customHeight="1">
      <c r="A87" s="364" t="s">
        <v>175</v>
      </c>
      <c r="B87" s="384">
        <v>4766</v>
      </c>
      <c r="C87" s="366">
        <v>4675</v>
      </c>
      <c r="D87" s="366">
        <v>4618</v>
      </c>
      <c r="E87" s="366">
        <v>4578</v>
      </c>
      <c r="F87" s="384">
        <v>4575</v>
      </c>
      <c r="G87" s="23"/>
    </row>
    <row r="88" spans="1:7" s="16" customFormat="1">
      <c r="A88" s="364"/>
      <c r="B88" s="384"/>
      <c r="C88" s="366"/>
      <c r="D88" s="366"/>
      <c r="E88" s="366"/>
      <c r="F88" s="384"/>
      <c r="G88" s="23"/>
    </row>
    <row r="89" spans="1:7" s="16" customFormat="1" ht="12.75" customHeight="1">
      <c r="A89" s="376" t="s">
        <v>151</v>
      </c>
      <c r="B89" s="384"/>
      <c r="C89" s="366"/>
      <c r="D89" s="366"/>
      <c r="E89" s="366"/>
      <c r="F89" s="384"/>
      <c r="G89" s="23"/>
    </row>
    <row r="90" spans="1:7" s="12" customFormat="1" ht="12.75" customHeight="1">
      <c r="A90" s="364" t="s">
        <v>176</v>
      </c>
      <c r="B90" s="384">
        <v>16219</v>
      </c>
      <c r="C90" s="366">
        <v>15894</v>
      </c>
      <c r="D90" s="366">
        <v>15640</v>
      </c>
      <c r="E90" s="366">
        <v>15561</v>
      </c>
      <c r="F90" s="384">
        <v>15132</v>
      </c>
      <c r="G90" s="23"/>
    </row>
    <row r="91" spans="1:7" s="12" customFormat="1" ht="12.75" customHeight="1">
      <c r="A91" s="385" t="s">
        <v>177</v>
      </c>
      <c r="B91" s="390">
        <v>8953</v>
      </c>
      <c r="C91" s="391">
        <v>8616</v>
      </c>
      <c r="D91" s="391">
        <v>8526</v>
      </c>
      <c r="E91" s="391">
        <v>8338.8429716167793</v>
      </c>
      <c r="F91" s="390">
        <v>7827</v>
      </c>
      <c r="G91" s="23"/>
    </row>
    <row r="92" spans="1:7" s="12" customFormat="1" ht="12.75" customHeight="1">
      <c r="A92" s="364"/>
      <c r="B92" s="365"/>
      <c r="C92" s="366"/>
      <c r="D92" s="367"/>
      <c r="E92" s="366"/>
      <c r="F92" s="365"/>
      <c r="G92" s="23"/>
    </row>
    <row r="93" spans="1:7" s="12" customFormat="1" ht="12.75" customHeight="1">
      <c r="A93" s="376" t="s">
        <v>137</v>
      </c>
      <c r="B93" s="365"/>
      <c r="C93" s="378"/>
      <c r="D93" s="367"/>
      <c r="E93" s="378"/>
      <c r="F93" s="365"/>
      <c r="G93" s="23"/>
    </row>
    <row r="94" spans="1:7" s="15" customFormat="1" ht="12.75" customHeight="1">
      <c r="A94" s="364"/>
      <c r="B94" s="365"/>
      <c r="C94" s="366"/>
      <c r="D94" s="367"/>
      <c r="E94" s="366"/>
      <c r="F94" s="365"/>
      <c r="G94" s="23"/>
    </row>
    <row r="95" spans="1:7" s="15" customFormat="1" ht="12.75" customHeight="1">
      <c r="A95" s="361" t="s">
        <v>162</v>
      </c>
      <c r="B95" s="362"/>
      <c r="C95" s="392"/>
      <c r="D95" s="362"/>
      <c r="E95" s="392"/>
      <c r="F95" s="362"/>
      <c r="G95" s="23"/>
    </row>
    <row r="96" spans="1:7" s="12" customFormat="1" ht="12.75" customHeight="1">
      <c r="A96" s="364"/>
      <c r="B96" s="365"/>
      <c r="C96" s="366"/>
      <c r="D96" s="367"/>
      <c r="E96" s="366"/>
      <c r="F96" s="365"/>
      <c r="G96" s="23"/>
    </row>
    <row r="97" spans="1:7" s="16" customFormat="1" ht="12.75" customHeight="1">
      <c r="A97" s="364" t="s">
        <v>186</v>
      </c>
      <c r="B97" s="365">
        <v>1.24</v>
      </c>
      <c r="C97" s="367">
        <v>1.24</v>
      </c>
      <c r="D97" s="367">
        <v>1.25</v>
      </c>
      <c r="E97" s="367">
        <v>1.228</v>
      </c>
      <c r="F97" s="365">
        <v>1.19477306243626</v>
      </c>
      <c r="G97" s="23"/>
    </row>
    <row r="98" spans="1:7" s="12" customFormat="1" ht="12.75" customHeight="1">
      <c r="A98" s="364" t="s">
        <v>187</v>
      </c>
      <c r="B98" s="365">
        <v>0.499</v>
      </c>
      <c r="C98" s="367">
        <v>0.5</v>
      </c>
      <c r="D98" s="367">
        <v>0.503</v>
      </c>
      <c r="E98" s="367">
        <v>0.5</v>
      </c>
      <c r="F98" s="365">
        <v>0.4989609234143732</v>
      </c>
      <c r="G98" s="23"/>
    </row>
    <row r="99" spans="1:7" s="12" customFormat="1" ht="12.75" customHeight="1">
      <c r="A99" s="393" t="s">
        <v>219</v>
      </c>
      <c r="B99" s="394">
        <v>1273092</v>
      </c>
      <c r="C99" s="395">
        <v>1274552</v>
      </c>
      <c r="D99" s="395">
        <v>1292131</v>
      </c>
      <c r="E99" s="395">
        <v>1263051</v>
      </c>
      <c r="F99" s="380">
        <v>1229303</v>
      </c>
      <c r="G99" s="23"/>
    </row>
    <row r="100" spans="1:7" s="12" customFormat="1" ht="12.75" customHeight="1">
      <c r="A100" s="185" t="s">
        <v>220</v>
      </c>
      <c r="B100" s="212">
        <v>0.3215462825938738</v>
      </c>
      <c r="C100" s="213">
        <v>0.3249227964021868</v>
      </c>
      <c r="D100" s="213">
        <v>0.31683397426421933</v>
      </c>
      <c r="E100" s="213">
        <v>0.31842182144663994</v>
      </c>
      <c r="F100" s="202">
        <v>0.31965105429662172</v>
      </c>
      <c r="G100" s="23"/>
    </row>
    <row r="101" spans="1:7" s="15" customFormat="1" ht="12.75" customHeight="1">
      <c r="A101" s="364" t="s">
        <v>221</v>
      </c>
      <c r="B101" s="396">
        <v>123.20208270574302</v>
      </c>
      <c r="C101" s="397">
        <v>128.01653466921161</v>
      </c>
      <c r="D101" s="397">
        <v>130.76076537761509</v>
      </c>
      <c r="E101" s="397">
        <v>135.15734915961161</v>
      </c>
      <c r="F101" s="398">
        <v>146.24048014475702</v>
      </c>
      <c r="G101" s="23"/>
    </row>
    <row r="102" spans="1:7" s="17" customFormat="1" ht="12.75" customHeight="1">
      <c r="A102" s="399" t="s">
        <v>222</v>
      </c>
      <c r="B102" s="394">
        <v>2058.5847094933433</v>
      </c>
      <c r="C102" s="395">
        <v>2093.0513291981392</v>
      </c>
      <c r="D102" s="395">
        <v>2178.1773796079333</v>
      </c>
      <c r="E102" s="395">
        <v>2206.1349848774803</v>
      </c>
      <c r="F102" s="380">
        <v>1968.2277422770865</v>
      </c>
      <c r="G102" s="23"/>
    </row>
    <row r="103" spans="1:7" s="16" customFormat="1" ht="12.75" customHeight="1">
      <c r="A103" s="364"/>
      <c r="B103" s="365"/>
      <c r="C103" s="400"/>
      <c r="D103" s="367"/>
      <c r="E103" s="400"/>
      <c r="F103" s="365"/>
      <c r="G103" s="23"/>
    </row>
    <row r="104" spans="1:7" s="16" customFormat="1" ht="12.75" customHeight="1">
      <c r="A104" s="361" t="s">
        <v>148</v>
      </c>
      <c r="B104" s="362"/>
      <c r="C104" s="363"/>
      <c r="D104" s="362"/>
      <c r="E104" s="363"/>
      <c r="F104" s="362"/>
      <c r="G104" s="23"/>
    </row>
    <row r="105" spans="1:7" s="16" customFormat="1" ht="12.75" customHeight="1">
      <c r="A105" s="364"/>
      <c r="B105" s="365"/>
      <c r="C105" s="366"/>
      <c r="D105" s="367"/>
      <c r="E105" s="366"/>
      <c r="F105" s="365"/>
      <c r="G105" s="23"/>
    </row>
    <row r="106" spans="1:7" s="15" customFormat="1" ht="12.75" customHeight="1">
      <c r="A106" s="376" t="s">
        <v>149</v>
      </c>
      <c r="B106" s="365"/>
      <c r="C106" s="366"/>
      <c r="D106" s="367"/>
      <c r="E106" s="366"/>
      <c r="F106" s="365"/>
      <c r="G106" s="23"/>
    </row>
    <row r="107" spans="1:7" s="15" customFormat="1" ht="12.75" customHeight="1">
      <c r="A107" s="176" t="s">
        <v>180</v>
      </c>
      <c r="B107" s="202">
        <v>0.16800000000000001</v>
      </c>
      <c r="C107" s="203">
        <v>0.16500000000000001</v>
      </c>
      <c r="D107" s="203">
        <v>0.16200000000000001</v>
      </c>
      <c r="E107" s="203">
        <v>0.159</v>
      </c>
      <c r="F107" s="202">
        <v>0.156</v>
      </c>
      <c r="G107" s="23"/>
    </row>
    <row r="108" spans="1:7" s="15" customFormat="1" ht="12.75" customHeight="1">
      <c r="A108" s="364" t="s">
        <v>189</v>
      </c>
      <c r="B108" s="384">
        <v>331788</v>
      </c>
      <c r="C108" s="366">
        <v>323962</v>
      </c>
      <c r="D108" s="366">
        <v>318039</v>
      </c>
      <c r="E108" s="366">
        <v>311240</v>
      </c>
      <c r="F108" s="384">
        <v>301632</v>
      </c>
      <c r="G108" s="23"/>
    </row>
    <row r="109" spans="1:7" s="16" customFormat="1" ht="12.75" customHeight="1">
      <c r="A109" s="389" t="s">
        <v>150</v>
      </c>
      <c r="B109" s="384">
        <v>217740</v>
      </c>
      <c r="C109" s="366">
        <v>425472</v>
      </c>
      <c r="D109" s="366">
        <v>617229</v>
      </c>
      <c r="E109" s="366">
        <v>811824</v>
      </c>
      <c r="F109" s="384">
        <v>187707</v>
      </c>
      <c r="G109" s="23"/>
    </row>
    <row r="110" spans="1:7" s="17" customFormat="1" ht="12.75" customHeight="1">
      <c r="A110" s="364"/>
      <c r="B110" s="365"/>
      <c r="C110" s="378"/>
      <c r="D110" s="367"/>
      <c r="E110" s="378"/>
      <c r="F110" s="365"/>
      <c r="G110" s="23"/>
    </row>
    <row r="111" spans="1:7" s="17" customFormat="1" ht="12.75" customHeight="1">
      <c r="A111" s="376" t="s">
        <v>181</v>
      </c>
      <c r="B111" s="365"/>
      <c r="C111" s="366"/>
      <c r="D111" s="367"/>
      <c r="E111" s="366"/>
      <c r="F111" s="365"/>
      <c r="G111" s="23"/>
    </row>
    <row r="112" spans="1:7" s="16" customFormat="1" ht="12.75" customHeight="1">
      <c r="A112" s="176" t="s">
        <v>182</v>
      </c>
      <c r="B112" s="214">
        <v>0.84</v>
      </c>
      <c r="C112" s="215">
        <v>0.83</v>
      </c>
      <c r="D112" s="215">
        <v>0.83</v>
      </c>
      <c r="E112" s="215">
        <v>0.83</v>
      </c>
      <c r="F112" s="214">
        <v>0.83</v>
      </c>
      <c r="G112" s="23"/>
    </row>
    <row r="113" spans="1:7" s="16" customFormat="1">
      <c r="A113" s="183" t="s">
        <v>152</v>
      </c>
      <c r="B113" s="194">
        <v>131563</v>
      </c>
      <c r="C113" s="196">
        <v>131916</v>
      </c>
      <c r="D113" s="196">
        <v>133795</v>
      </c>
      <c r="E113" s="196">
        <v>137563</v>
      </c>
      <c r="F113" s="194">
        <v>137903</v>
      </c>
      <c r="G113" s="23"/>
    </row>
    <row r="114" spans="1:7" s="16" customFormat="1" ht="12.75" customHeight="1">
      <c r="A114" s="183" t="s">
        <v>183</v>
      </c>
      <c r="B114" s="194">
        <v>21892</v>
      </c>
      <c r="C114" s="196">
        <v>22730</v>
      </c>
      <c r="D114" s="196">
        <v>23282</v>
      </c>
      <c r="E114" s="196">
        <v>23847</v>
      </c>
      <c r="F114" s="194">
        <v>24099</v>
      </c>
      <c r="G114" s="23"/>
    </row>
    <row r="115" spans="1:7" s="16" customFormat="1" ht="12.75" customHeight="1">
      <c r="A115" s="364" t="s">
        <v>184</v>
      </c>
      <c r="B115" s="384">
        <v>153455</v>
      </c>
      <c r="C115" s="366">
        <v>154646</v>
      </c>
      <c r="D115" s="366">
        <v>157077</v>
      </c>
      <c r="E115" s="366">
        <v>161410</v>
      </c>
      <c r="F115" s="384">
        <v>162002</v>
      </c>
      <c r="G115" s="23"/>
    </row>
    <row r="116" spans="1:7" s="16" customFormat="1" ht="12.75" customHeight="1">
      <c r="A116" s="385" t="s">
        <v>185</v>
      </c>
      <c r="B116" s="390">
        <v>32904</v>
      </c>
      <c r="C116" s="391">
        <v>33805</v>
      </c>
      <c r="D116" s="391">
        <v>35409</v>
      </c>
      <c r="E116" s="391">
        <v>40129</v>
      </c>
      <c r="F116" s="390">
        <v>41657</v>
      </c>
      <c r="G116" s="23"/>
    </row>
    <row r="117" spans="1:7" s="16" customFormat="1" ht="12.75" customHeight="1">
      <c r="A117" s="364"/>
      <c r="B117" s="365"/>
      <c r="C117" s="366"/>
      <c r="D117" s="367"/>
      <c r="E117" s="366"/>
      <c r="F117" s="365"/>
      <c r="G117" s="23"/>
    </row>
    <row r="118" spans="1:7" s="16" customFormat="1" ht="12.75" customHeight="1">
      <c r="A118" s="376" t="s">
        <v>138</v>
      </c>
      <c r="B118" s="365"/>
      <c r="C118" s="366"/>
      <c r="D118" s="367"/>
      <c r="E118" s="366"/>
      <c r="F118" s="365"/>
      <c r="G118" s="23"/>
    </row>
    <row r="119" spans="1:7" s="17" customFormat="1" ht="12.75" customHeight="1">
      <c r="A119" s="399"/>
      <c r="B119" s="365"/>
      <c r="C119" s="366"/>
      <c r="D119" s="367"/>
      <c r="E119" s="366"/>
      <c r="F119" s="365"/>
      <c r="G119" s="23"/>
    </row>
    <row r="120" spans="1:7" s="17" customFormat="1" ht="12.75" customHeight="1">
      <c r="A120" s="361" t="s">
        <v>162</v>
      </c>
      <c r="B120" s="362"/>
      <c r="C120" s="363"/>
      <c r="D120" s="362"/>
      <c r="E120" s="363"/>
      <c r="F120" s="362"/>
      <c r="G120" s="23"/>
    </row>
    <row r="121" spans="1:7" s="16" customFormat="1" ht="12.75" customHeight="1">
      <c r="A121" s="364"/>
      <c r="B121" s="365"/>
      <c r="C121" s="366"/>
      <c r="D121" s="367"/>
      <c r="E121" s="366"/>
      <c r="F121" s="365"/>
      <c r="G121" s="23"/>
    </row>
    <row r="122" spans="1:7" s="16" customFormat="1" ht="12.75" customHeight="1">
      <c r="A122" s="364" t="s">
        <v>223</v>
      </c>
      <c r="B122" s="365">
        <v>1.768</v>
      </c>
      <c r="C122" s="367">
        <v>1.8</v>
      </c>
      <c r="D122" s="367">
        <v>2.0558000000000001</v>
      </c>
      <c r="E122" s="367">
        <v>1.8694</v>
      </c>
      <c r="F122" s="365">
        <v>1.617</v>
      </c>
      <c r="G122" s="23"/>
    </row>
    <row r="123" spans="1:7" s="16" customFormat="1" ht="12.75" customHeight="1">
      <c r="A123" s="393" t="s">
        <v>224</v>
      </c>
      <c r="B123" s="365">
        <v>0.35899999999999999</v>
      </c>
      <c r="C123" s="367">
        <v>0.34</v>
      </c>
      <c r="D123" s="367">
        <v>0.35</v>
      </c>
      <c r="E123" s="367">
        <v>0.3468</v>
      </c>
      <c r="F123" s="365">
        <v>0.34599999999999997</v>
      </c>
      <c r="G123" s="23"/>
    </row>
    <row r="124" spans="1:7" s="17" customFormat="1" ht="12.75" customHeight="1">
      <c r="A124" s="393" t="s">
        <v>225</v>
      </c>
      <c r="B124" s="380">
        <v>393735</v>
      </c>
      <c r="C124" s="381">
        <v>378859</v>
      </c>
      <c r="D124" s="381">
        <v>445517</v>
      </c>
      <c r="E124" s="381">
        <v>401958</v>
      </c>
      <c r="F124" s="380">
        <v>349814</v>
      </c>
      <c r="G124" s="23"/>
    </row>
    <row r="125" spans="1:7" s="17" customFormat="1" ht="12.75" customHeight="1">
      <c r="A125" s="183" t="s">
        <v>164</v>
      </c>
      <c r="B125" s="202">
        <v>0.30099999999999999</v>
      </c>
      <c r="C125" s="203">
        <v>0.32100000000000001</v>
      </c>
      <c r="D125" s="203">
        <v>0.27500000000000002</v>
      </c>
      <c r="E125" s="203">
        <v>0.32300000000000001</v>
      </c>
      <c r="F125" s="202">
        <v>0.374</v>
      </c>
      <c r="G125" s="23"/>
    </row>
    <row r="126" spans="1:7" s="16" customFormat="1" ht="12.75" customHeight="1">
      <c r="A126" s="399" t="s">
        <v>226</v>
      </c>
      <c r="B126" s="401">
        <v>118</v>
      </c>
      <c r="C126" s="402">
        <v>131</v>
      </c>
      <c r="D126" s="402">
        <v>134</v>
      </c>
      <c r="E126" s="402">
        <v>135</v>
      </c>
      <c r="F126" s="377">
        <v>151</v>
      </c>
      <c r="G126" s="23"/>
    </row>
    <row r="127" spans="1:7" s="16" customFormat="1" ht="12.75" customHeight="1">
      <c r="A127" s="364" t="s">
        <v>227</v>
      </c>
      <c r="B127" s="394">
        <v>2630</v>
      </c>
      <c r="C127" s="395">
        <v>2823</v>
      </c>
      <c r="D127" s="395">
        <v>2982</v>
      </c>
      <c r="E127" s="395">
        <v>2998</v>
      </c>
      <c r="F127" s="380">
        <v>3175</v>
      </c>
      <c r="G127" s="23"/>
    </row>
    <row r="128" spans="1:7" s="16" customFormat="1" ht="12.75" customHeight="1">
      <c r="A128" s="364"/>
      <c r="B128" s="365"/>
      <c r="C128" s="366"/>
      <c r="D128" s="367"/>
      <c r="E128" s="366"/>
      <c r="F128" s="365"/>
      <c r="G128" s="23"/>
    </row>
    <row r="129" spans="1:7" s="17" customFormat="1" ht="12.75" customHeight="1">
      <c r="A129" s="361" t="s">
        <v>148</v>
      </c>
      <c r="B129" s="362"/>
      <c r="C129" s="363"/>
      <c r="D129" s="362"/>
      <c r="E129" s="363"/>
      <c r="F129" s="362"/>
      <c r="G129" s="23"/>
    </row>
    <row r="130" spans="1:7" s="17" customFormat="1" ht="12.75" customHeight="1">
      <c r="A130" s="389"/>
      <c r="B130" s="365"/>
      <c r="C130" s="367"/>
      <c r="D130" s="367"/>
      <c r="E130" s="367"/>
      <c r="F130" s="365"/>
      <c r="G130" s="23"/>
    </row>
    <row r="131" spans="1:7" s="15" customFormat="1" ht="12.75" customHeight="1">
      <c r="A131" s="403" t="s">
        <v>149</v>
      </c>
      <c r="B131" s="365"/>
      <c r="C131" s="367"/>
      <c r="D131" s="367"/>
      <c r="E131" s="367"/>
      <c r="F131" s="365"/>
      <c r="G131" s="23"/>
    </row>
    <row r="132" spans="1:7" s="16" customFormat="1" ht="12.75" customHeight="1">
      <c r="A132" s="175" t="s">
        <v>180</v>
      </c>
      <c r="B132" s="202">
        <v>0.26400000000000001</v>
      </c>
      <c r="C132" s="203">
        <v>0.26400000000000001</v>
      </c>
      <c r="D132" s="203">
        <v>0.26500000000000001</v>
      </c>
      <c r="E132" s="203">
        <v>0.26400000000000001</v>
      </c>
      <c r="F132" s="202">
        <v>0.26200000000000001</v>
      </c>
      <c r="G132" s="23"/>
    </row>
    <row r="133" spans="1:7" s="17" customFormat="1" ht="12.75" customHeight="1">
      <c r="A133" s="389" t="s">
        <v>189</v>
      </c>
      <c r="B133" s="384">
        <v>169903</v>
      </c>
      <c r="C133" s="366">
        <v>169888</v>
      </c>
      <c r="D133" s="366">
        <v>169335</v>
      </c>
      <c r="E133" s="366">
        <v>168361</v>
      </c>
      <c r="F133" s="384">
        <v>166730</v>
      </c>
      <c r="G133" s="23"/>
    </row>
    <row r="134" spans="1:7" s="15" customFormat="1" ht="12.75" customHeight="1">
      <c r="A134" s="389" t="s">
        <v>240</v>
      </c>
      <c r="B134" s="384">
        <v>84745</v>
      </c>
      <c r="C134" s="366">
        <v>167203</v>
      </c>
      <c r="D134" s="366">
        <v>244670</v>
      </c>
      <c r="E134" s="366">
        <v>325504</v>
      </c>
      <c r="F134" s="384">
        <v>80377</v>
      </c>
      <c r="G134" s="23"/>
    </row>
    <row r="135" spans="1:7" s="16" customFormat="1">
      <c r="A135" s="389"/>
      <c r="B135" s="365"/>
      <c r="C135" s="366"/>
      <c r="D135" s="367"/>
      <c r="E135" s="366"/>
      <c r="F135" s="365"/>
    </row>
    <row r="136" spans="1:7" s="16" customFormat="1" ht="13.5" customHeight="1">
      <c r="A136" s="376" t="s">
        <v>181</v>
      </c>
      <c r="B136" s="365"/>
      <c r="C136" s="366"/>
      <c r="D136" s="367"/>
      <c r="E136" s="366"/>
      <c r="F136" s="365"/>
    </row>
    <row r="137" spans="1:7" s="16" customFormat="1" ht="13.5" customHeight="1">
      <c r="A137" s="186" t="s">
        <v>182</v>
      </c>
      <c r="B137" s="216">
        <v>0.85</v>
      </c>
      <c r="C137" s="217">
        <v>0.85</v>
      </c>
      <c r="D137" s="217">
        <v>0.85</v>
      </c>
      <c r="E137" s="217">
        <v>0.84899999999999998</v>
      </c>
      <c r="F137" s="216">
        <v>0.83630000000000004</v>
      </c>
    </row>
    <row r="138" spans="1:7" s="16" customFormat="1" ht="13.5" customHeight="1">
      <c r="A138" s="393" t="s">
        <v>184</v>
      </c>
      <c r="B138" s="380">
        <v>69805</v>
      </c>
      <c r="C138" s="381">
        <v>71481</v>
      </c>
      <c r="D138" s="381">
        <v>72621</v>
      </c>
      <c r="E138" s="381">
        <v>78164</v>
      </c>
      <c r="F138" s="380">
        <v>77446</v>
      </c>
    </row>
    <row r="139" spans="1:7" s="16" customFormat="1" ht="13.5" customHeight="1" thickBot="1">
      <c r="A139" s="404" t="s">
        <v>185</v>
      </c>
      <c r="B139" s="405">
        <v>41357</v>
      </c>
      <c r="C139" s="406">
        <v>43194</v>
      </c>
      <c r="D139" s="406">
        <v>44911</v>
      </c>
      <c r="E139" s="406">
        <v>48834</v>
      </c>
      <c r="F139" s="405">
        <v>49321</v>
      </c>
    </row>
    <row r="140" spans="1:7" s="10" customFormat="1" ht="13.5" customHeight="1">
      <c r="A140" s="176"/>
      <c r="B140" s="221"/>
      <c r="C140" s="221"/>
      <c r="D140" s="221"/>
      <c r="E140" s="221"/>
      <c r="F140" s="221"/>
    </row>
    <row r="141" spans="1:7" s="10" customFormat="1" ht="12" customHeight="1">
      <c r="A141" s="187" t="s">
        <v>228</v>
      </c>
      <c r="B141" s="221"/>
      <c r="C141" s="221"/>
      <c r="D141" s="221"/>
      <c r="E141" s="221"/>
      <c r="F141" s="221"/>
    </row>
    <row r="142" spans="1:7" s="10" customFormat="1" ht="15">
      <c r="A142" s="187" t="s">
        <v>229</v>
      </c>
      <c r="B142" s="221"/>
      <c r="C142" s="221"/>
      <c r="D142" s="221"/>
      <c r="E142" s="221"/>
      <c r="F142" s="221"/>
    </row>
    <row r="143" spans="1:7" s="10" customFormat="1" ht="15">
      <c r="A143" s="187" t="s">
        <v>230</v>
      </c>
      <c r="B143" s="221"/>
      <c r="C143" s="221"/>
      <c r="D143" s="221"/>
      <c r="E143" s="221"/>
      <c r="F143" s="221"/>
    </row>
    <row r="144" spans="1:7" s="10" customFormat="1" ht="15">
      <c r="A144" s="187" t="s">
        <v>231</v>
      </c>
      <c r="B144" s="221"/>
      <c r="C144" s="221"/>
      <c r="D144" s="221"/>
      <c r="E144" s="221"/>
      <c r="F144" s="221"/>
    </row>
    <row r="145" spans="1:6" s="10" customFormat="1" ht="15">
      <c r="A145" s="187" t="s">
        <v>232</v>
      </c>
      <c r="B145" s="221"/>
      <c r="C145" s="221"/>
      <c r="D145" s="221"/>
      <c r="E145" s="221"/>
      <c r="F145" s="221"/>
    </row>
    <row r="146" spans="1:6" s="10" customFormat="1" ht="12" customHeight="1">
      <c r="A146" s="187" t="s">
        <v>233</v>
      </c>
      <c r="B146" s="221"/>
      <c r="C146" s="221"/>
      <c r="D146" s="221"/>
      <c r="E146" s="221"/>
      <c r="F146" s="221"/>
    </row>
    <row r="147" spans="1:6" s="10" customFormat="1" ht="12" customHeight="1">
      <c r="A147" s="187" t="s">
        <v>234</v>
      </c>
      <c r="B147" s="221"/>
      <c r="C147" s="221"/>
      <c r="D147" s="221"/>
      <c r="E147" s="221"/>
      <c r="F147" s="221"/>
    </row>
    <row r="148" spans="1:6" s="10" customFormat="1" ht="15">
      <c r="A148" s="187" t="s">
        <v>246</v>
      </c>
      <c r="B148" s="221"/>
      <c r="C148" s="221"/>
      <c r="D148" s="221"/>
      <c r="E148" s="221"/>
      <c r="F148" s="221"/>
    </row>
    <row r="149" spans="1:6" s="10" customFormat="1">
      <c r="A149" s="176"/>
      <c r="B149" s="221"/>
      <c r="C149" s="221"/>
      <c r="D149" s="221"/>
      <c r="E149" s="221"/>
      <c r="F149" s="221"/>
    </row>
    <row r="150" spans="1:6" s="10" customFormat="1">
      <c r="A150" s="176"/>
      <c r="B150" s="221"/>
      <c r="C150" s="221"/>
      <c r="D150" s="221"/>
      <c r="E150" s="221"/>
      <c r="F150" s="221"/>
    </row>
    <row r="151" spans="1:6" s="10" customFormat="1">
      <c r="A151" s="176"/>
      <c r="B151" s="221"/>
      <c r="C151" s="221"/>
      <c r="D151" s="221"/>
      <c r="E151" s="221"/>
      <c r="F151" s="221"/>
    </row>
    <row r="152" spans="1:6" s="10" customFormat="1">
      <c r="A152" s="176"/>
      <c r="B152" s="221"/>
      <c r="C152" s="221"/>
      <c r="D152" s="221"/>
      <c r="E152" s="221"/>
      <c r="F152" s="221"/>
    </row>
    <row r="153" spans="1:6" s="10" customFormat="1" ht="12" customHeight="1">
      <c r="A153" s="176"/>
      <c r="B153" s="221"/>
      <c r="C153" s="221"/>
      <c r="D153" s="221"/>
      <c r="E153" s="221"/>
      <c r="F153" s="221"/>
    </row>
    <row r="154" spans="1:6" s="10" customFormat="1">
      <c r="A154" s="176"/>
      <c r="B154" s="221"/>
      <c r="C154" s="221"/>
      <c r="D154" s="221"/>
      <c r="E154" s="221"/>
      <c r="F154" s="221"/>
    </row>
    <row r="155" spans="1:6" s="10" customFormat="1">
      <c r="A155" s="176"/>
      <c r="B155" s="221"/>
      <c r="C155" s="221"/>
      <c r="D155" s="221"/>
      <c r="E155" s="221"/>
      <c r="F155" s="221"/>
    </row>
    <row r="156" spans="1:6" s="10" customFormat="1">
      <c r="A156" s="176"/>
      <c r="B156" s="222"/>
      <c r="C156" s="223"/>
      <c r="D156" s="221"/>
      <c r="E156" s="221"/>
      <c r="F156" s="221"/>
    </row>
    <row r="157" spans="1:6" s="10" customFormat="1">
      <c r="A157" s="176"/>
      <c r="B157" s="222"/>
      <c r="C157" s="221"/>
      <c r="D157" s="221"/>
      <c r="E157" s="221"/>
      <c r="F157" s="221"/>
    </row>
    <row r="158" spans="1:6" s="10" customFormat="1">
      <c r="A158" s="176"/>
      <c r="B158" s="222"/>
      <c r="C158" s="224"/>
      <c r="D158" s="221"/>
      <c r="E158" s="221"/>
      <c r="F158" s="221"/>
    </row>
    <row r="159" spans="1:6" s="10" customFormat="1">
      <c r="A159" s="180"/>
      <c r="B159" s="222"/>
      <c r="C159" s="224"/>
      <c r="D159" s="221"/>
      <c r="E159" s="221"/>
      <c r="F159" s="221"/>
    </row>
    <row r="160" spans="1:6" s="10" customFormat="1" ht="12.75" customHeight="1">
      <c r="A160" s="180"/>
      <c r="B160" s="222"/>
      <c r="C160" s="225"/>
      <c r="D160" s="221"/>
      <c r="E160" s="221"/>
      <c r="F160" s="221"/>
    </row>
    <row r="161" spans="1:6" s="10" customFormat="1" ht="12.75" customHeight="1">
      <c r="A161" s="180"/>
      <c r="B161" s="222"/>
      <c r="C161" s="226"/>
      <c r="D161" s="221"/>
      <c r="E161" s="221"/>
      <c r="F161" s="221"/>
    </row>
    <row r="162" spans="1:6" s="11" customFormat="1">
      <c r="A162" s="176"/>
      <c r="B162" s="222"/>
      <c r="C162" s="227"/>
      <c r="D162" s="221"/>
      <c r="E162" s="221"/>
      <c r="F162" s="221"/>
    </row>
    <row r="163" spans="1:6" s="10" customFormat="1">
      <c r="A163" s="177"/>
      <c r="B163" s="222"/>
      <c r="C163" s="227"/>
      <c r="D163" s="221"/>
      <c r="E163" s="221"/>
      <c r="F163" s="221"/>
    </row>
    <row r="164" spans="1:6" s="10" customFormat="1">
      <c r="A164" s="176"/>
      <c r="B164" s="222"/>
      <c r="C164" s="226"/>
      <c r="D164" s="221"/>
      <c r="E164" s="221"/>
      <c r="F164" s="221"/>
    </row>
    <row r="165" spans="1:6" s="10" customFormat="1">
      <c r="A165" s="176"/>
      <c r="B165" s="222"/>
      <c r="C165" s="226"/>
      <c r="D165" s="221"/>
      <c r="E165" s="221"/>
      <c r="F165" s="221"/>
    </row>
    <row r="166" spans="1:6" s="10" customFormat="1">
      <c r="A166" s="176"/>
      <c r="B166" s="222"/>
      <c r="C166" s="226"/>
      <c r="D166" s="221"/>
      <c r="E166" s="221"/>
      <c r="F166" s="221"/>
    </row>
    <row r="167" spans="1:6" s="10" customFormat="1">
      <c r="A167" s="176"/>
      <c r="B167" s="222"/>
      <c r="C167" s="226"/>
      <c r="D167" s="221"/>
      <c r="E167" s="221"/>
      <c r="F167" s="221"/>
    </row>
    <row r="168" spans="1:6" s="10" customFormat="1" ht="12.75" customHeight="1">
      <c r="A168" s="176"/>
      <c r="B168" s="222"/>
      <c r="C168" s="226"/>
      <c r="D168" s="221"/>
      <c r="E168" s="221"/>
      <c r="F168" s="221"/>
    </row>
    <row r="169" spans="1:6" s="10" customFormat="1">
      <c r="A169" s="176"/>
      <c r="B169" s="222"/>
      <c r="C169" s="226"/>
      <c r="D169" s="221"/>
      <c r="E169" s="221"/>
      <c r="F169" s="221"/>
    </row>
    <row r="170" spans="1:6" s="10" customFormat="1">
      <c r="A170" s="177"/>
      <c r="B170" s="222"/>
      <c r="C170" s="226"/>
      <c r="D170" s="221"/>
      <c r="E170" s="221"/>
      <c r="F170" s="221"/>
    </row>
    <row r="171" spans="1:6" s="10" customFormat="1">
      <c r="A171" s="177"/>
      <c r="B171" s="222"/>
      <c r="C171" s="227"/>
      <c r="D171" s="221"/>
      <c r="E171" s="221"/>
      <c r="F171" s="221"/>
    </row>
    <row r="172" spans="1:6" s="10" customFormat="1" ht="15">
      <c r="A172" s="181"/>
      <c r="B172" s="222"/>
      <c r="C172" s="228"/>
      <c r="D172" s="221"/>
      <c r="E172" s="221"/>
      <c r="F172" s="221"/>
    </row>
    <row r="173" spans="1:6" s="10" customFormat="1" ht="12.75" customHeight="1">
      <c r="A173" s="182"/>
      <c r="B173" s="222"/>
      <c r="C173" s="229"/>
      <c r="D173" s="221"/>
      <c r="E173" s="221"/>
      <c r="F173" s="221"/>
    </row>
    <row r="174" spans="1:6" s="10" customFormat="1" ht="12.75" customHeight="1">
      <c r="A174" s="182"/>
      <c r="B174" s="222"/>
      <c r="C174" s="229"/>
      <c r="D174" s="221"/>
      <c r="E174" s="221"/>
      <c r="F174" s="221"/>
    </row>
    <row r="175" spans="1:6" s="10" customFormat="1" ht="12.75" customHeight="1">
      <c r="A175" s="178"/>
      <c r="B175" s="222"/>
      <c r="C175" s="221"/>
      <c r="D175" s="221"/>
      <c r="E175" s="221"/>
      <c r="F175" s="221"/>
    </row>
    <row r="176" spans="1:6" s="10" customFormat="1" ht="12.75" customHeight="1">
      <c r="A176" s="30"/>
      <c r="B176" s="222"/>
      <c r="C176" s="221"/>
      <c r="D176" s="221"/>
      <c r="E176" s="221"/>
      <c r="F176" s="221"/>
    </row>
    <row r="177" spans="1:6" s="10" customFormat="1" ht="12.75" customHeight="1">
      <c r="A177" s="30"/>
      <c r="B177" s="222"/>
      <c r="C177" s="221"/>
      <c r="D177" s="221"/>
      <c r="E177" s="221"/>
      <c r="F177" s="221"/>
    </row>
    <row r="178" spans="1:6" s="10" customFormat="1" ht="12.75" customHeight="1">
      <c r="A178" s="176"/>
      <c r="B178" s="222"/>
      <c r="C178" s="221"/>
      <c r="D178" s="221"/>
      <c r="E178" s="221"/>
      <c r="F178" s="221"/>
    </row>
    <row r="179" spans="1:6" s="10" customFormat="1" ht="12.75" customHeight="1">
      <c r="A179" s="179"/>
      <c r="B179" s="222"/>
      <c r="C179" s="230"/>
      <c r="D179" s="231"/>
      <c r="E179" s="231"/>
      <c r="F179" s="231"/>
    </row>
    <row r="180" spans="1:6" s="10" customFormat="1">
      <c r="A180" s="179"/>
      <c r="B180" s="222"/>
      <c r="C180" s="232"/>
      <c r="D180" s="231"/>
      <c r="E180" s="231"/>
      <c r="F180" s="231"/>
    </row>
    <row r="181" spans="1:6" s="10" customFormat="1" ht="12.75" customHeight="1">
      <c r="A181" s="179"/>
      <c r="B181" s="222"/>
      <c r="C181" s="230"/>
      <c r="D181" s="231"/>
      <c r="E181" s="231"/>
      <c r="F181" s="231"/>
    </row>
    <row r="182" spans="1:6" s="10" customFormat="1" ht="12.75" customHeight="1">
      <c r="A182" s="179"/>
      <c r="B182" s="222"/>
      <c r="C182" s="230"/>
      <c r="D182" s="231"/>
      <c r="E182" s="231"/>
      <c r="F182" s="231"/>
    </row>
    <row r="183" spans="1:6" s="10" customFormat="1" ht="12.75" customHeight="1">
      <c r="A183" s="179"/>
      <c r="B183" s="222"/>
      <c r="C183" s="230"/>
      <c r="D183" s="231"/>
      <c r="E183" s="231"/>
      <c r="F183" s="231"/>
    </row>
    <row r="184" spans="1:6" s="10" customFormat="1">
      <c r="A184" s="179"/>
      <c r="B184" s="222"/>
      <c r="C184" s="233"/>
      <c r="D184" s="231"/>
      <c r="E184" s="231"/>
      <c r="F184" s="231"/>
    </row>
    <row r="185" spans="1:6" s="10" customFormat="1">
      <c r="A185" s="179"/>
      <c r="B185" s="222"/>
      <c r="C185" s="233"/>
      <c r="D185" s="231"/>
      <c r="E185" s="231"/>
      <c r="F185" s="231"/>
    </row>
    <row r="186" spans="1:6" s="10" customFormat="1">
      <c r="A186" s="180"/>
      <c r="B186" s="222"/>
      <c r="C186" s="234"/>
      <c r="D186" s="231"/>
      <c r="E186" s="231"/>
      <c r="F186" s="231"/>
    </row>
    <row r="187" spans="1:6" s="10" customFormat="1">
      <c r="A187" s="180"/>
      <c r="B187" s="222"/>
      <c r="C187" s="230"/>
      <c r="D187" s="231"/>
      <c r="E187" s="231"/>
      <c r="F187" s="231"/>
    </row>
    <row r="188" spans="1:6" s="10" customFormat="1">
      <c r="A188" s="180"/>
      <c r="B188" s="222"/>
      <c r="C188" s="230"/>
      <c r="D188" s="231"/>
      <c r="E188" s="231"/>
      <c r="F188" s="231"/>
    </row>
    <row r="189" spans="1:6" s="10" customFormat="1">
      <c r="A189" s="180"/>
      <c r="B189" s="222"/>
      <c r="C189" s="230"/>
      <c r="D189" s="231"/>
      <c r="E189" s="231"/>
      <c r="F189" s="231"/>
    </row>
    <row r="190" spans="1:6" s="10" customFormat="1">
      <c r="A190" s="180"/>
      <c r="B190" s="222"/>
      <c r="C190" s="230"/>
      <c r="D190" s="231"/>
      <c r="E190" s="231"/>
      <c r="F190" s="231"/>
    </row>
    <row r="191" spans="1:6" s="10" customFormat="1">
      <c r="A191" s="179"/>
      <c r="B191" s="222"/>
      <c r="C191" s="230"/>
      <c r="D191" s="231"/>
      <c r="E191" s="231"/>
      <c r="F191" s="231"/>
    </row>
    <row r="192" spans="1:6" s="10" customFormat="1">
      <c r="A192" s="179"/>
      <c r="B192" s="222"/>
      <c r="C192" s="235"/>
      <c r="D192" s="231"/>
      <c r="E192" s="231"/>
      <c r="F192" s="231"/>
    </row>
    <row r="193" spans="1:6" s="10" customFormat="1">
      <c r="A193" s="179"/>
      <c r="B193" s="222"/>
      <c r="C193" s="235"/>
      <c r="D193" s="231"/>
      <c r="E193" s="231"/>
      <c r="F193" s="231"/>
    </row>
    <row r="194" spans="1:6" s="10" customFormat="1">
      <c r="A194" s="180"/>
      <c r="B194" s="222"/>
      <c r="C194" s="230"/>
      <c r="D194" s="231"/>
      <c r="E194" s="231"/>
      <c r="F194" s="231"/>
    </row>
    <row r="195" spans="1:6" s="10" customFormat="1">
      <c r="A195" s="180"/>
      <c r="B195" s="222"/>
      <c r="C195" s="230"/>
      <c r="D195" s="231"/>
      <c r="E195" s="231"/>
      <c r="F195" s="231"/>
    </row>
    <row r="196" spans="1:6" s="10" customFormat="1">
      <c r="A196" s="176"/>
      <c r="B196" s="222"/>
      <c r="C196" s="221"/>
      <c r="D196" s="221"/>
      <c r="E196" s="221"/>
      <c r="F196" s="221"/>
    </row>
    <row r="197" spans="1:6" s="10" customFormat="1">
      <c r="A197" s="176"/>
      <c r="B197" s="222"/>
      <c r="C197" s="221"/>
      <c r="D197" s="221"/>
      <c r="E197" s="221"/>
      <c r="F197" s="221"/>
    </row>
    <row r="198" spans="1:6" s="10" customFormat="1">
      <c r="A198" s="65"/>
      <c r="B198" s="222"/>
      <c r="C198" s="221"/>
      <c r="D198" s="221"/>
      <c r="E198" s="221"/>
      <c r="F198" s="221"/>
    </row>
    <row r="199" spans="1:6" s="10" customFormat="1">
      <c r="A199" s="65"/>
      <c r="B199" s="222"/>
      <c r="C199" s="221"/>
      <c r="D199" s="221"/>
      <c r="E199" s="221"/>
      <c r="F199" s="221"/>
    </row>
    <row r="200" spans="1:6" s="10" customFormat="1">
      <c r="A200" s="65"/>
      <c r="B200" s="221"/>
      <c r="C200" s="221"/>
      <c r="D200" s="221"/>
      <c r="E200" s="221"/>
      <c r="F200" s="221"/>
    </row>
    <row r="201" spans="1:6" s="10" customFormat="1">
      <c r="A201" s="65"/>
      <c r="B201" s="221"/>
      <c r="C201" s="221"/>
      <c r="D201" s="221"/>
      <c r="E201" s="221"/>
      <c r="F201" s="221"/>
    </row>
    <row r="202" spans="1:6" s="10" customFormat="1">
      <c r="A202" s="65"/>
      <c r="B202" s="221"/>
      <c r="C202" s="221"/>
      <c r="D202" s="221"/>
      <c r="E202" s="221"/>
      <c r="F202" s="221"/>
    </row>
    <row r="203" spans="1:6" s="10" customFormat="1">
      <c r="A203" s="65"/>
      <c r="B203" s="221"/>
      <c r="C203" s="221"/>
      <c r="D203" s="221"/>
      <c r="E203" s="221"/>
      <c r="F203" s="221"/>
    </row>
    <row r="204" spans="1:6" s="10" customFormat="1">
      <c r="A204" s="65"/>
      <c r="B204" s="221"/>
      <c r="C204" s="221"/>
      <c r="D204" s="221"/>
      <c r="E204" s="221"/>
      <c r="F204" s="221"/>
    </row>
    <row r="205" spans="1:6" s="10" customFormat="1">
      <c r="A205" s="65"/>
      <c r="B205" s="221"/>
      <c r="C205" s="221"/>
      <c r="D205" s="221"/>
      <c r="E205" s="221"/>
      <c r="F205" s="221"/>
    </row>
    <row r="206" spans="1:6" s="10" customFormat="1">
      <c r="A206" s="65"/>
      <c r="B206" s="221"/>
      <c r="C206" s="221"/>
      <c r="D206" s="221"/>
      <c r="E206" s="221"/>
      <c r="F206" s="221"/>
    </row>
    <row r="207" spans="1:6" s="10" customFormat="1">
      <c r="A207" s="65"/>
      <c r="B207" s="221"/>
      <c r="C207" s="221"/>
      <c r="D207" s="221"/>
      <c r="E207" s="221"/>
      <c r="F207" s="221"/>
    </row>
    <row r="208" spans="1:6" s="10" customFormat="1">
      <c r="A208" s="65"/>
      <c r="B208" s="221"/>
      <c r="C208" s="221"/>
      <c r="D208" s="221"/>
      <c r="E208" s="221"/>
      <c r="F208" s="221"/>
    </row>
    <row r="209" spans="1:6" s="10" customFormat="1">
      <c r="A209" s="65"/>
      <c r="B209" s="221"/>
      <c r="C209" s="221"/>
      <c r="D209" s="221"/>
      <c r="E209" s="221"/>
      <c r="F209" s="221"/>
    </row>
    <row r="210" spans="1:6" s="10" customFormat="1">
      <c r="A210" s="65"/>
      <c r="B210" s="221"/>
      <c r="C210" s="221"/>
      <c r="D210" s="221"/>
      <c r="E210" s="221"/>
      <c r="F210" s="221"/>
    </row>
    <row r="211" spans="1:6" s="10" customFormat="1">
      <c r="A211" s="65"/>
      <c r="B211" s="221"/>
      <c r="C211" s="221"/>
      <c r="D211" s="221"/>
      <c r="E211" s="221"/>
      <c r="F211" s="221"/>
    </row>
    <row r="212" spans="1:6" s="10" customFormat="1">
      <c r="A212" s="65"/>
      <c r="B212" s="221"/>
      <c r="C212" s="221"/>
      <c r="D212" s="221"/>
      <c r="E212" s="221"/>
      <c r="F212" s="221"/>
    </row>
    <row r="213" spans="1:6" s="10" customFormat="1">
      <c r="A213" s="65"/>
      <c r="B213" s="221"/>
      <c r="C213" s="221"/>
      <c r="D213" s="221"/>
      <c r="E213" s="221"/>
      <c r="F213" s="221"/>
    </row>
    <row r="214" spans="1:6" s="10" customFormat="1">
      <c r="A214" s="65"/>
      <c r="B214" s="221"/>
      <c r="C214" s="221"/>
      <c r="D214" s="221"/>
      <c r="E214" s="221"/>
      <c r="F214" s="221"/>
    </row>
    <row r="215" spans="1:6" s="10" customFormat="1">
      <c r="A215" s="65"/>
      <c r="B215" s="221"/>
      <c r="C215" s="221"/>
      <c r="D215" s="221"/>
      <c r="E215" s="221"/>
      <c r="F215" s="221"/>
    </row>
    <row r="216" spans="1:6" s="10" customFormat="1">
      <c r="A216" s="65"/>
      <c r="B216" s="221"/>
      <c r="C216" s="221"/>
      <c r="D216" s="221"/>
      <c r="E216" s="221"/>
      <c r="F216" s="221"/>
    </row>
    <row r="217" spans="1:6" s="10" customFormat="1">
      <c r="A217" s="65"/>
      <c r="B217" s="221"/>
      <c r="C217" s="221"/>
      <c r="D217" s="221"/>
      <c r="E217" s="221"/>
      <c r="F217" s="221"/>
    </row>
    <row r="218" spans="1:6" s="10" customFormat="1">
      <c r="A218" s="65"/>
      <c r="B218" s="221"/>
      <c r="C218" s="221"/>
      <c r="D218" s="221"/>
      <c r="E218" s="221"/>
      <c r="F218" s="221"/>
    </row>
    <row r="219" spans="1:6" s="10" customFormat="1">
      <c r="A219" s="65"/>
      <c r="B219" s="221"/>
      <c r="C219" s="221"/>
      <c r="D219" s="221"/>
      <c r="E219" s="221"/>
      <c r="F219" s="221"/>
    </row>
    <row r="220" spans="1:6" s="10" customFormat="1">
      <c r="A220" s="65"/>
      <c r="B220" s="221"/>
      <c r="C220" s="221"/>
      <c r="D220" s="221"/>
      <c r="E220" s="221"/>
      <c r="F220" s="221"/>
    </row>
    <row r="221" spans="1:6" s="10" customFormat="1">
      <c r="A221" s="65"/>
      <c r="B221" s="221"/>
      <c r="C221" s="221"/>
      <c r="D221" s="221"/>
      <c r="E221" s="221"/>
      <c r="F221" s="221"/>
    </row>
    <row r="222" spans="1:6" s="10" customFormat="1">
      <c r="A222" s="65"/>
      <c r="B222" s="221"/>
      <c r="C222" s="221"/>
      <c r="D222" s="221"/>
      <c r="E222" s="221"/>
      <c r="F222" s="221"/>
    </row>
    <row r="223" spans="1:6" s="10" customFormat="1">
      <c r="A223" s="65"/>
      <c r="B223" s="221"/>
      <c r="C223" s="221"/>
      <c r="D223" s="221"/>
      <c r="E223" s="221"/>
      <c r="F223" s="221"/>
    </row>
    <row r="224" spans="1:6" s="10" customFormat="1">
      <c r="A224" s="65"/>
      <c r="B224" s="221"/>
      <c r="C224" s="221"/>
      <c r="D224" s="221"/>
      <c r="E224" s="221"/>
      <c r="F224" s="221"/>
    </row>
    <row r="225" spans="1:6" s="10" customFormat="1">
      <c r="A225" s="65"/>
      <c r="B225" s="221"/>
      <c r="C225" s="221"/>
      <c r="D225" s="221"/>
      <c r="E225" s="221"/>
      <c r="F225" s="221"/>
    </row>
    <row r="226" spans="1:6" s="10" customFormat="1">
      <c r="A226" s="65"/>
      <c r="B226" s="221"/>
      <c r="C226" s="221"/>
      <c r="D226" s="221"/>
      <c r="E226" s="221"/>
      <c r="F226" s="221"/>
    </row>
    <row r="227" spans="1:6" s="10" customFormat="1">
      <c r="A227" s="65"/>
      <c r="B227" s="221"/>
      <c r="C227" s="221"/>
      <c r="D227" s="221"/>
      <c r="E227" s="221"/>
      <c r="F227" s="221"/>
    </row>
    <row r="228" spans="1:6" s="10" customFormat="1">
      <c r="A228" s="65"/>
      <c r="B228" s="221"/>
      <c r="C228" s="221"/>
      <c r="D228" s="221"/>
      <c r="E228" s="221"/>
      <c r="F228" s="221"/>
    </row>
    <row r="229" spans="1:6" s="10" customFormat="1">
      <c r="A229" s="65"/>
      <c r="B229" s="221"/>
      <c r="C229" s="221"/>
      <c r="D229" s="221"/>
      <c r="E229" s="221"/>
      <c r="F229" s="221"/>
    </row>
    <row r="230" spans="1:6" s="10" customFormat="1">
      <c r="A230" s="65"/>
      <c r="B230" s="221"/>
      <c r="C230" s="221"/>
      <c r="D230" s="221"/>
      <c r="E230" s="221"/>
      <c r="F230" s="221"/>
    </row>
  </sheetData>
  <pageMargins left="0.74803149606299213" right="0.74803149606299213" top="0.98425196850393704" bottom="0.98425196850393704" header="0.51181102362204722" footer="0.51181102362204722"/>
  <pageSetup paperSize="9" scale="61" orientation="portrait" horizontalDpi="1200" verticalDpi="1200" r:id="rId1"/>
  <headerFooter alignWithMargins="0"/>
  <rowBreaks count="2" manualBreakCount="2">
    <brk id="91" max="5" man="1"/>
    <brk id="1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5</vt:i4>
      </vt:variant>
      <vt:variant>
        <vt:lpstr>Névvel ellátott tartományok</vt:lpstr>
      </vt:variant>
      <vt:variant>
        <vt:i4>5</vt:i4>
      </vt:variant>
    </vt:vector>
  </HeadingPairs>
  <TitlesOfParts>
    <vt:vector size="10" baseType="lpstr">
      <vt:lpstr>Eredménykim.</vt:lpstr>
      <vt:lpstr>Mérleg</vt:lpstr>
      <vt:lpstr>CF_hun</vt:lpstr>
      <vt:lpstr>Szegmensek</vt:lpstr>
      <vt:lpstr>KPI-k</vt:lpstr>
      <vt:lpstr>CF_hun!Nyomtatási_terület</vt:lpstr>
      <vt:lpstr>Eredménykim.!Nyomtatási_terület</vt:lpstr>
      <vt:lpstr>'KPI-k'!Nyomtatási_terület</vt:lpstr>
      <vt:lpstr>Mérleg!Nyomtatási_terület</vt:lpstr>
      <vt:lpstr>Szegmensek!Nyomtatási_terület</vt:lpstr>
    </vt:vector>
  </TitlesOfParts>
  <Company>Magyar Telekom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teremi1mart105</dc:creator>
  <cp:lastModifiedBy>László Linda</cp:lastModifiedBy>
  <cp:lastPrinted>2012-05-09T13:17:26Z</cp:lastPrinted>
  <dcterms:created xsi:type="dcterms:W3CDTF">2011-11-09T16:57:31Z</dcterms:created>
  <dcterms:modified xsi:type="dcterms:W3CDTF">2012-05-10T08:58:05Z</dcterms:modified>
</cp:coreProperties>
</file>