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17\Q4\"/>
    </mc:Choice>
  </mc:AlternateContent>
  <bookViews>
    <workbookView xWindow="1215" yWindow="4455" windowWidth="16980" windowHeight="5820" tabRatio="876" activeTab="5"/>
  </bookViews>
  <sheets>
    <sheet name="Eredm. folytatódó" sheetId="23" r:id="rId1"/>
    <sheet name="Mérleg" sheetId="7" r:id="rId2"/>
    <sheet name="CF_hun" sheetId="8" r:id="rId3"/>
    <sheet name="Szegmensek" sheetId="18" r:id="rId4"/>
    <sheet name="negyedéves KPI-k" sheetId="14" r:id="rId5"/>
    <sheet name="kumulált KPI-k" sheetId="10" r:id="rId6"/>
  </sheets>
  <externalReferences>
    <externalReference r:id="rId7"/>
  </externalReferences>
  <definedNames>
    <definedName name="_xlnm.Print_Titles" localSheetId="2">CF_hun!$A:$C,CF_hun!$1:$4</definedName>
    <definedName name="_xlnm.Print_Titles" localSheetId="1">Mérleg!$A:$C,Mérleg!$1:$4</definedName>
    <definedName name="_xlnm.Print_Area" localSheetId="2">CF_hun!$A$1:$K$54</definedName>
    <definedName name="_xlnm.Print_Area" localSheetId="0">'Eredm. folytatódó'!$A$1:$K$105</definedName>
    <definedName name="_xlnm.Print_Area" localSheetId="5">'kumulált KPI-k'!$A$1:$I$94</definedName>
    <definedName name="_xlnm.Print_Area" localSheetId="1">Mérleg!$A$1:$AA$74</definedName>
    <definedName name="_xlnm.Print_Area" localSheetId="4">'negyedéves KPI-k'!$A$1:$I$95</definedName>
    <definedName name="_xlnm.Print_Area" localSheetId="3">Szegmensek!$A$1:$K$58</definedName>
  </definedNames>
  <calcPr calcId="171027"/>
</workbook>
</file>

<file path=xl/calcChain.xml><?xml version="1.0" encoding="utf-8"?>
<calcChain xmlns="http://schemas.openxmlformats.org/spreadsheetml/2006/main">
  <c r="G53" i="18" l="1"/>
  <c r="H30" i="18"/>
  <c r="G29" i="18"/>
  <c r="H17" i="18"/>
  <c r="X66" i="7"/>
  <c r="K22" i="7"/>
  <c r="K21" i="7"/>
  <c r="K26" i="7"/>
  <c r="G22" i="7"/>
  <c r="K67" i="7"/>
  <c r="K65" i="7"/>
  <c r="K64" i="7"/>
  <c r="K50" i="7"/>
  <c r="K49" i="7"/>
  <c r="K48" i="7"/>
  <c r="K38" i="7"/>
  <c r="J38" i="7"/>
  <c r="I38" i="7"/>
  <c r="K37" i="7"/>
  <c r="J37" i="7"/>
  <c r="I37" i="7"/>
  <c r="K36" i="7"/>
  <c r="K44" i="7" s="1"/>
  <c r="K14" i="7"/>
  <c r="K11" i="7"/>
  <c r="K66" i="7" l="1"/>
  <c r="K68" i="7" s="1"/>
  <c r="K28" i="7"/>
  <c r="K30" i="7" s="1"/>
  <c r="K54" i="7"/>
  <c r="K56" i="7" s="1"/>
  <c r="K70" i="7" s="1"/>
</calcChain>
</file>

<file path=xl/sharedStrings.xml><?xml version="1.0" encoding="utf-8"?>
<sst xmlns="http://schemas.openxmlformats.org/spreadsheetml/2006/main" count="496" uniqueCount="259">
  <si>
    <t>MAGYAR TELEKOM</t>
  </si>
  <si>
    <t>EBITDA</t>
  </si>
  <si>
    <t xml:space="preserve">MAGYAR TELEKOM </t>
  </si>
  <si>
    <t>márc. 31.</t>
  </si>
  <si>
    <t>szept. 30.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</si>
  <si>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</si>
  <si>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</si>
  <si>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</si>
  <si>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</si>
  <si>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</si>
  <si>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</si>
  <si>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</si>
  <si>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</si>
  <si>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</si>
  <si>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</si>
  <si>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</si>
  <si>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</si>
  <si>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</si>
  <si>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</si>
  <si>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</si>
  <si>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</si>
  <si>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</si>
  <si>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</si>
  <si>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</si>
  <si>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</si>
  <si>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</si>
  <si>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</si>
  <si>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</si>
  <si>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</si>
  <si>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</si>
  <si>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</si>
  <si>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</si>
  <si>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</si>
  <si>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</si>
  <si>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</si>
  <si>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</si>
  <si>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</si>
  <si>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</si>
  <si>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</si>
  <si>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</si>
  <si>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</si>
  <si>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</si>
  <si>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</si>
  <si>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</si>
  <si>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</si>
  <si>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</si>
  <si>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</si>
  <si>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</si>
  <si>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</si>
  <si>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</si>
  <si>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</si>
  <si>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</si>
  <si>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</si>
  <si>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</si>
  <si>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</si>
  <si>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</si>
  <si>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</si>
  <si>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</si>
  <si>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</si>
  <si>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</si>
  <si>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</si>
  <si>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</si>
  <si>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</si>
  <si>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</si>
  <si>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</si>
  <si>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</si>
  <si>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</si>
  <si>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</si>
  <si>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</si>
  <si>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</si>
  <si>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</si>
  <si>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</si>
  <si>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</si>
  <si>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</si>
  <si>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</si>
  <si>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</si>
  <si>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</si>
  <si>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</si>
  <si>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Befektetési tevékenységből származó cash-flow</t>
  </si>
  <si>
    <t>Beruházás tárgyi eszközökbe és immateriális javakba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</si>
  <si>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</si>
  <si>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</si>
  <si>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</si>
  <si>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</si>
  <si>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</si>
  <si>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</si>
  <si>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</si>
  <si>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</si>
  <si>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</si>
  <si>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</si>
  <si>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</si>
  <si>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</si>
  <si>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</si>
  <si>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</si>
  <si>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</si>
  <si>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</si>
  <si>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</si>
  <si>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</si>
  <si>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</si>
  <si>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MACEDÓNIA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</si>
  <si>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</si>
  <si>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</si>
  <si>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</si>
  <si>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</si>
  <si>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</si>
  <si>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</si>
  <si>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</si>
  <si>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</si>
  <si>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</si>
  <si>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</si>
  <si>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</si>
  <si>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</si>
  <si>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</si>
  <si>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</si>
  <si>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TV szolgáltatások</t>
  </si>
  <si>
    <t xml:space="preserve">  Kábel TV előfizetők száma</t>
  </si>
  <si>
    <t xml:space="preserve">  IPTV előfizetők száma</t>
  </si>
  <si>
    <t>Összes TV előfizető</t>
  </si>
  <si>
    <t>Mobil szolgáltatások</t>
  </si>
  <si>
    <t>Előfizetők száma</t>
  </si>
  <si>
    <t>Szerződéses ügyfelek hányada az összes előfizetőn belül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</si>
  <si>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</si>
  <si>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</si>
  <si>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</si>
  <si>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>Teljes lemorzsolódás</t>
  </si>
  <si>
    <t>Vezetékes vonalsűrűség</t>
  </si>
  <si>
    <t>Adat és TV szolgáltatások</t>
  </si>
  <si>
    <t xml:space="preserve">  Nagykereskedelmi DSL csatlakozások száma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</si>
  <si>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</si>
  <si>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</si>
  <si>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</si>
  <si>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</si>
  <si>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</si>
  <si>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</si>
  <si>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</si>
  <si>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Energia szolgáltatás bevételei</t>
  </si>
  <si>
    <t>Nettó adósság / összes tőke</t>
  </si>
  <si>
    <t>Egy előfizetőre jutó átlagos ügyfélmegtartási költség (Ft)</t>
  </si>
  <si>
    <t xml:space="preserve">Hangszolgáltatások </t>
  </si>
  <si>
    <t>Nagykereskedelmi DSL csatlakozások száma</t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</si>
  <si>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</si>
  <si>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</si>
  <si>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</si>
  <si>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</si>
  <si>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>CSOPORT</t>
  </si>
  <si>
    <t>I. negyedév</t>
  </si>
  <si>
    <t>II. negyedév</t>
  </si>
  <si>
    <t>III. negyedév</t>
  </si>
  <si>
    <t>IV. negyedév</t>
  </si>
  <si>
    <t>kumulált</t>
  </si>
  <si>
    <t>negyedéves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</si>
  <si>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</si>
  <si>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</si>
  <si>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</si>
  <si>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</si>
  <si>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</si>
  <si>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szept. 30</t>
  </si>
  <si>
    <t>Lakosságra vetített kültéri 4G/LTE lefedettség</t>
  </si>
  <si>
    <t>Egyéb pénzügyi kötelezettségek kifizetésére fordított összegek</t>
  </si>
  <si>
    <t xml:space="preserve">Lakosságra vetített kültéri 3G lefedettség 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</si>
  <si>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</si>
  <si>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</si>
  <si>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</si>
  <si>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</si>
  <si>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</si>
  <si>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>n.a.</t>
  </si>
  <si>
    <t xml:space="preserve">Mobil szélessávú előfizetések száma </t>
  </si>
  <si>
    <t>SMS bevételek</t>
  </si>
  <si>
    <t>Egyéb közvetlen költségek</t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</si>
  <si>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Mobil penetráció Magyarországon, mindhárom szolgáltató ügyfeleit figyelembe véve.</t>
    </r>
  </si>
  <si>
    <t>Társult- és közös vezetésű vállalkozásban vásárolt részesedés</t>
  </si>
  <si>
    <t>Értékesítésre kijelölt kötelezettségek</t>
  </si>
  <si>
    <t xml:space="preserve"> márc. 31</t>
  </si>
  <si>
    <t xml:space="preserve"> dec. 31.</t>
  </si>
  <si>
    <t xml:space="preserve"> márc. 31. </t>
  </si>
  <si>
    <t xml:space="preserve"> szept. 30.</t>
  </si>
  <si>
    <t xml:space="preserve"> jún. 30.</t>
  </si>
  <si>
    <t xml:space="preserve"> márc. 31.</t>
  </si>
  <si>
    <r>
      <t>Összes ügyfélszám</t>
    </r>
    <r>
      <rPr>
        <vertAlign val="superscript"/>
        <sz val="10"/>
        <rFont val="Tele-GroteskEENor"/>
        <charset val="238"/>
      </rPr>
      <t xml:space="preserve"> </t>
    </r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</si>
  <si>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</t>
    </r>
  </si>
  <si>
    <t xml:space="preserve">Összes kimenő forgalom (ezer percben) </t>
  </si>
  <si>
    <r>
      <rPr>
        <vertAlign val="superscript"/>
        <sz val="10"/>
        <rFont val="Tele-GroteskEENor"/>
        <charset val="238"/>
      </rPr>
      <t>(5)</t>
    </r>
    <r>
      <rPr>
        <sz val="10"/>
        <rFont val="Tele-GroteskEENor"/>
        <charset val="238"/>
      </rPr>
      <t xml:space="preserve"> Bevételt hozó aktív ügyfelek (RPC) alapján</t>
    </r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</si>
  <si>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</si>
  <si>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</si>
  <si>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</si>
  <si>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</si>
  <si>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</si>
  <si>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</si>
  <si>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Hangalapú kiskereskedelmi bevételek</t>
  </si>
  <si>
    <t>Hangalapú nagykereskedelmi bevételek</t>
  </si>
  <si>
    <t>Nem hangalapú bevételek</t>
  </si>
  <si>
    <t>n.a</t>
  </si>
  <si>
    <t>Saját részvény visszavásárlás</t>
  </si>
  <si>
    <t>Egy előfizetőre jutó átlagos árbevétel (Ft)</t>
  </si>
  <si>
    <t xml:space="preserve">  Egy szerződéses előfizetőre jutó átlagos árbevétel</t>
  </si>
  <si>
    <t xml:space="preserve">  Egy kártyás előfizetőre jutó átlagos árbevétel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</si>
  <si>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</si>
  <si>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</si>
  <si>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</si>
  <si>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Földgáz-szolgáltatási helyek száma</t>
  </si>
  <si>
    <t>MT-MAGYARORSZÁG</t>
  </si>
  <si>
    <t>Összes szélessávú csatlakozás</t>
  </si>
  <si>
    <t>Folytatódó tevékenységekből származó adózott eredmény</t>
  </si>
  <si>
    <t>Megszűnt tevékenységekből származó adózott eredmény</t>
  </si>
  <si>
    <t>Nemzetközi működéshez kapcsolódó átváltási különbözetek változása</t>
  </si>
  <si>
    <t>Eladásra tartott pénzügyi eszközök értékelési különbözete</t>
  </si>
  <si>
    <t>Folytatódó tevékenységekből származó egyéb átfogó eredmény</t>
  </si>
  <si>
    <t>Megszűnt tevékenységekből származó egyéb átfogó eredmény</t>
  </si>
  <si>
    <t>Egyéb átfogó eredmény</t>
  </si>
  <si>
    <t>Folytatódó tevékenységekből származó átfogó eredmény</t>
  </si>
  <si>
    <t>Megszűnt tevékenységekből származó átfogó eredmény</t>
  </si>
  <si>
    <t>Átfogó eredmény</t>
  </si>
  <si>
    <t>Folytatódó tevékenységekből</t>
  </si>
  <si>
    <t>Megszűnt tevékenységekből</t>
  </si>
  <si>
    <t xml:space="preserve">A Társaság részvényeseire jutó eredmény </t>
  </si>
  <si>
    <t>Konszolidált Átfogó Eredménykimutatások</t>
  </si>
  <si>
    <t>(millió forintban, kivéve egy részvényre jutó hozam)</t>
  </si>
  <si>
    <t>EBITDA folytatódó tevékenységből</t>
  </si>
  <si>
    <t>EBITDA margin folytatódó tevékenységből</t>
  </si>
  <si>
    <t xml:space="preserve">A Társaság részvényeseire jutó átfogó eredmény </t>
  </si>
  <si>
    <t>Nem irányító részesedésekre jutó átfogó eredmény</t>
  </si>
  <si>
    <t>Egy részvényre jutó hozam (forint)</t>
  </si>
  <si>
    <t>Egy részvényre jutó hígított hozam (forint)</t>
  </si>
  <si>
    <t>Üzleti tevékenységből származó nettó cash flow (folytatódó tevékenységekből)</t>
  </si>
  <si>
    <t>Üzleti tevékenységből származó / (fordított) nettó cash flow (megszűnt tevékenységekből)</t>
  </si>
  <si>
    <t>Üzleti tevékenységből származó nettó cash flow</t>
  </si>
  <si>
    <t>Befektetési tevékenységre fordított nettó cash flow (folytatódó tevékenységekből)</t>
  </si>
  <si>
    <t>Befektetési tevékenységre (fordított) / származó nettó cash flow (megszűnt tevékenységekből)</t>
  </si>
  <si>
    <t>Befektetési tevékenységre (fordított) / származó nettó cash flow</t>
  </si>
  <si>
    <t>Pénzügyi tevékenységre fordított nettó cash flow (folytatódó tevékenységekből)</t>
  </si>
  <si>
    <t>Pénzügyi tevékenységre (fordított)/ származó nettó cash flow (megszűnt tevékenységekből)</t>
  </si>
  <si>
    <t>Pénzügyi tevékenységre fordított nettó cash flow</t>
  </si>
  <si>
    <t>Pénzeszközök árfolyamkülönbözete</t>
  </si>
  <si>
    <t>Pénzeszközök árfolyamkülönbözete - (megszűnt tevékenységekből)</t>
  </si>
  <si>
    <t>Részesedés társult és közös vezetésű vállalatok eredményéből</t>
  </si>
  <si>
    <t>HUF/MKD</t>
  </si>
  <si>
    <t xml:space="preserve">Időszaki átlagos deviza-árfolyamok </t>
  </si>
  <si>
    <t>Beruházásokkal kapcsolatos cash korrekciók</t>
  </si>
  <si>
    <t>(nem auditált)</t>
  </si>
  <si>
    <t>SI/IT bevételekhez kapcsolódó költségek</t>
  </si>
  <si>
    <t>Energia szolgáltatáshoz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</si>
  <si>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</si>
  <si>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</si>
  <si>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</si>
  <si>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</si>
  <si>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t>Összekapcsolási költségek</t>
  </si>
  <si>
    <t>37,7%</t>
  </si>
  <si>
    <t>10,6%</t>
  </si>
  <si>
    <t>11,7%</t>
  </si>
  <si>
    <t>12,6%</t>
  </si>
  <si>
    <r>
      <t xml:space="preserve">Mobil penetráció </t>
    </r>
    <r>
      <rPr>
        <vertAlign val="superscript"/>
        <sz val="10"/>
        <rFont val="Tele-GroteskFet"/>
        <charset val="238"/>
      </rPr>
      <t xml:space="preserve">(1) 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</si>
  <si>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(1)</t>
    </r>
  </si>
  <si>
    <r>
      <t xml:space="preserve">Kiskereskedelmi szélessávú internet piaci részesedés </t>
    </r>
    <r>
      <rPr>
        <vertAlign val="superscript"/>
        <sz val="10"/>
        <rFont val="Tele-GroteskFet"/>
        <charset val="238"/>
      </rPr>
      <t>(2)</t>
    </r>
  </si>
  <si>
    <r>
      <t xml:space="preserve">TV piaci részesedés </t>
    </r>
    <r>
      <rPr>
        <vertAlign val="superscript"/>
        <sz val="10"/>
        <rFont val="Tele-GroteskNor"/>
        <charset val="238"/>
      </rPr>
      <t>(2)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</si>
  <si>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(3)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</si>
  <si>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(3) (4)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</si>
  <si>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NMHH riport alapján</t>
    </r>
  </si>
  <si>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</si>
  <si>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-GroteskEENor"/>
        <charset val="238"/>
      </rPr>
      <t>(4)</t>
    </r>
    <r>
      <rPr>
        <sz val="10"/>
        <rFont val="Tele-GroteskEENor"/>
        <charset val="238"/>
      </rPr>
      <t xml:space="preserve"> Bevételt hozó aktív ügyfelek (RPC) alapján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</si>
</sst>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0">
    <numFmt numFmtId="43" formatCode="_-* #,##0.00\ _F_t_-;\-* #,##0.00\ _F_t_-;_-* &quot;-&quot;??\ _F_t_-;_-@_-"/>
    <numFmt numFmtId="164" formatCode="#,##0\ ;\(#,##0\)"/>
    <numFmt numFmtId="165" formatCode="0.0%"/>
    <numFmt numFmtId="166" formatCode="0_)"/>
    <numFmt numFmtId="167" formatCode="#,##0;\(#,##0\)"/>
    <numFmt numFmtId="168" formatCode="#,##0.0%;\(#,##0.0%\)"/>
    <numFmt numFmtId="169" formatCode="_(* #,##0.0_);_(* \(#,##0.00\);_(* &quot;-&quot;??_);_(@_)"/>
    <numFmt numFmtId="170" formatCode="General_)"/>
    <numFmt numFmtId="171" formatCode="0.000"/>
    <numFmt numFmtId="172" formatCode="&quot;fl&quot;#,##0_);\(&quot;fl&quot;#,##0\)"/>
    <numFmt numFmtId="173" formatCode="&quot;fl&quot;#,##0_);[Red]\(&quot;fl&quot;#,##0\)"/>
    <numFmt numFmtId="174" formatCode="&quot;fl&quot;#,##0.00_);\(&quot;fl&quot;#,##0.00\)"/>
    <numFmt numFmtId="175" formatCode="0.00_)"/>
    <numFmt numFmtId="176" formatCode="\60\4\7\:"/>
    <numFmt numFmtId="177" formatCode="&quot;fl&quot;#,##0.00_);[Red]\(&quot;fl&quot;#,##0.00\)"/>
    <numFmt numFmtId="178" formatCode="_(&quot;fl&quot;* #,##0_);_(&quot;fl&quot;* \(#,##0\);_(&quot;fl&quot;* &quot;-&quot;_);_(@_)"/>
    <numFmt numFmtId="179" formatCode="_(* #,##0.00_);_(* \(#,##0.00\);_(* &quot;-&quot;??_);_(@_)"/>
    <numFmt numFmtId="180" formatCode="_-* #,##0.00_-;\-* #,##0.00_-;_-* &quot;-&quot;??_-;_-@_-"/>
    <numFmt numFmtId="181" formatCode="yyyy\-mm\-dd"/>
    <numFmt numFmtId="182" formatCode="#,##0;[Red]\-#,##0"/>
    <numFmt numFmtId="183" formatCode="_-* #,##0\ _F_t_-;\-* #,##0\ _F_t_-;_-* &quot;-&quot;??\ _F_t_-;_-@_-"/>
    <numFmt numFmtId="184" formatCode="&quot;$&quot;#,##0.00_);[Red]\(&quot;$&quot;#,##0.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-* #,##0.00\ _F_t_-;\-* #,##0.00\ _F_t_-;_-* \-??\ _F_t_-;_-@_-"/>
    <numFmt numFmtId="188" formatCode="_-* #,##0_-;\-* #,##0_-;_-* &quot;-&quot;_-;_-@_-"/>
    <numFmt numFmtId="189" formatCode="0.0"/>
    <numFmt numFmtId="190" formatCode="0.00;[Red]0.00"/>
    <numFmt numFmtId="191" formatCode="00000000"/>
    <numFmt numFmtId="192" formatCode="#,##0.0_);[Red]\(#,##0.0\)"/>
    <numFmt numFmtId="193" formatCode="#,##0.00;[Red]\-#,##0.00"/>
    <numFmt numFmtId="194" formatCode="_-* #,##0.00\ [$€-1]_-;\-* #,##0.00\ [$€-1]_-;_-* &quot;-&quot;??\ [$€-1]_-"/>
    <numFmt numFmtId="195" formatCode="####"/>
    <numFmt numFmtId="196" formatCode="mm/dd/yy"/>
    <numFmt numFmtId="197" formatCode="#,##0\ &quot;DM&quot;;[Red]\-#,##0\ &quot;DM&quot;"/>
    <numFmt numFmtId="198" formatCode="#,##0.00\ &quot;DM&quot;;[Red]\-#,##0.00\ &quot;DM&quot;"/>
    <numFmt numFmtId="199" formatCode="_-* #,##0.00\ _€_-;\-* #,##0.00\ _€_-;_-* &quot;-&quot;??\ _€_-;_-@_-"/>
    <numFmt numFmtId="200" formatCode="_-* #,##0.00\ _д_е_н_._-;\-* #,##0.00\ _д_е_н_._-;_-* &quot;-&quot;??\ _д_е_н_._-;_-@_-"/>
    <numFmt numFmtId="201" formatCode="#,##0.00\ ;\(#,##0.00\)"/>
    <numFmt numFmtId="202" formatCode="mm\/dd\/yy"/>
  </numFmts>
  <fonts count="16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9"/>
      <name val="Tele-GroteskNor"/>
      <charset val="238"/>
    </font>
    <font>
      <vertAlign val="superscript"/>
      <sz val="10"/>
      <name val="Tele-GroteskNor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color indexed="8"/>
      <name val="Tele-GroteskNor"/>
      <charset val="238"/>
    </font>
    <font>
      <sz val="10"/>
      <color indexed="8"/>
      <name val="Tele-GroteskFet"/>
      <charset val="238"/>
    </font>
    <font>
      <sz val="10"/>
      <name val="Tele-GroteskEEFet"/>
      <charset val="238"/>
    </font>
    <font>
      <sz val="10"/>
      <color indexed="8"/>
      <name val="Tele-GroteskEEFet"/>
      <charset val="238"/>
    </font>
    <font>
      <sz val="10"/>
      <name val="Tele-GroteskFet"/>
      <charset val="238"/>
    </font>
    <font>
      <b/>
      <sz val="10"/>
      <color rgb="FFFF0000"/>
      <name val="Times New Roman"/>
      <family val="1"/>
      <charset val="238"/>
    </font>
    <font>
      <i/>
      <sz val="10"/>
      <name val="Tele-GroteskNor"/>
      <charset val="238"/>
    </font>
    <font>
      <i/>
      <sz val="10"/>
      <name val="Tele-GroteskEENor"/>
      <charset val="238"/>
    </font>
    <font>
      <i/>
      <sz val="10"/>
      <name val="Arial"/>
      <family val="2"/>
      <charset val="238"/>
    </font>
    <font>
      <i/>
      <sz val="10"/>
      <color indexed="8"/>
      <name val="Tele-GroteskEENor"/>
      <charset val="238"/>
    </font>
    <font>
      <i/>
      <sz val="10"/>
      <name val="Times New Roman"/>
      <family val="1"/>
      <charset val="238"/>
    </font>
    <font>
      <b/>
      <sz val="10"/>
      <color indexed="8"/>
      <name val="Tele-GroteskEEFet"/>
      <charset val="238"/>
    </font>
    <font>
      <b/>
      <sz val="10"/>
      <name val="Tele-GroteskEEFet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8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8"/>
      </left>
      <right style="medium">
        <color theme="0" tint="-4.9989318521683403E-2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medium">
        <color theme="0" tint="-4.9989318521683403E-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thin">
        <color indexed="64"/>
      </left>
      <right/>
      <top/>
      <bottom style="thin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thin">
        <color indexed="64"/>
      </right>
      <top style="medium">
        <color rgb="FFE20074"/>
      </top>
      <bottom/>
      <diagonal/>
    </border>
    <border>
      <left style="medium">
        <color theme="0" tint="-4.9989318521683403E-2"/>
      </left>
      <right style="thin">
        <color indexed="64"/>
      </right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 style="thin">
        <color indexed="64"/>
      </right>
      <top/>
      <bottom style="double">
        <color indexed="64"/>
      </bottom>
      <diagonal/>
    </border>
  </borders>
  <cellStyleXfs count="2288">
    <xf numFmtId="0" fontId="0" fillId="0" borderId="0"/>
    <xf numFmtId="0" fontId="14" fillId="0" borderId="0"/>
    <xf numFmtId="169" fontId="15" fillId="0" borderId="0" applyFill="0" applyBorder="0" applyAlignment="0"/>
    <xf numFmtId="170" fontId="15" fillId="0" borderId="0" applyFill="0" applyBorder="0" applyAlignment="0"/>
    <xf numFmtId="171" fontId="15" fillId="0" borderId="0" applyFill="0" applyBorder="0" applyAlignment="0"/>
    <xf numFmtId="172" fontId="15" fillId="0" borderId="0" applyFill="0" applyBorder="0" applyAlignment="0"/>
    <xf numFmtId="173" fontId="15" fillId="0" borderId="0" applyFill="0" applyBorder="0" applyAlignment="0"/>
    <xf numFmtId="169" fontId="15" fillId="0" borderId="0" applyFill="0" applyBorder="0" applyAlignment="0"/>
    <xf numFmtId="174" fontId="15" fillId="0" borderId="0" applyFill="0" applyBorder="0" applyAlignment="0"/>
    <xf numFmtId="170" fontId="15" fillId="0" borderId="0" applyFill="0" applyBorder="0" applyAlignment="0"/>
    <xf numFmtId="169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4" fontId="16" fillId="0" borderId="0" applyFill="0" applyBorder="0" applyAlignment="0"/>
    <xf numFmtId="38" fontId="17" fillId="0" borderId="1">
      <alignment vertical="center"/>
    </xf>
    <xf numFmtId="169" fontId="15" fillId="0" borderId="0" applyFill="0" applyBorder="0" applyAlignment="0"/>
    <xf numFmtId="170" fontId="15" fillId="0" borderId="0" applyFill="0" applyBorder="0" applyAlignment="0"/>
    <xf numFmtId="169" fontId="15" fillId="0" borderId="0" applyFill="0" applyBorder="0" applyAlignment="0"/>
    <xf numFmtId="174" fontId="15" fillId="0" borderId="0" applyFill="0" applyBorder="0" applyAlignment="0"/>
    <xf numFmtId="170" fontId="15" fillId="0" borderId="0" applyFill="0" applyBorder="0" applyAlignment="0"/>
    <xf numFmtId="38" fontId="18" fillId="2" borderId="0" applyNumberFormat="0" applyBorder="0" applyAlignment="0" applyProtection="0"/>
    <xf numFmtId="0" fontId="19" fillId="0" borderId="2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ill="0" applyBorder="0" applyAlignment="0" applyProtection="0">
      <alignment vertical="top"/>
      <protection locked="0"/>
    </xf>
    <xf numFmtId="10" fontId="18" fillId="3" borderId="4" applyNumberFormat="0" applyBorder="0" applyAlignment="0" applyProtection="0"/>
    <xf numFmtId="169" fontId="15" fillId="0" borderId="0" applyFill="0" applyBorder="0" applyAlignment="0"/>
    <xf numFmtId="170" fontId="15" fillId="0" borderId="0" applyFill="0" applyBorder="0" applyAlignment="0"/>
    <xf numFmtId="169" fontId="15" fillId="0" borderId="0" applyFill="0" applyBorder="0" applyAlignment="0"/>
    <xf numFmtId="174" fontId="15" fillId="0" borderId="0" applyFill="0" applyBorder="0" applyAlignment="0"/>
    <xf numFmtId="170" fontId="15" fillId="0" borderId="0" applyFill="0" applyBorder="0" applyAlignment="0"/>
    <xf numFmtId="175" fontId="21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66" fontId="9" fillId="0" borderId="0"/>
    <xf numFmtId="0" fontId="5" fillId="0" borderId="0"/>
    <xf numFmtId="166" fontId="9" fillId="0" borderId="0"/>
    <xf numFmtId="173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0" fontId="7" fillId="0" borderId="0" applyFont="0" applyFill="0" applyBorder="0" applyAlignment="0" applyProtection="0"/>
    <xf numFmtId="169" fontId="15" fillId="0" borderId="0" applyFill="0" applyBorder="0" applyAlignment="0"/>
    <xf numFmtId="170" fontId="15" fillId="0" borderId="0" applyFill="0" applyBorder="0" applyAlignment="0"/>
    <xf numFmtId="169" fontId="15" fillId="0" borderId="0" applyFill="0" applyBorder="0" applyAlignment="0"/>
    <xf numFmtId="174" fontId="15" fillId="0" borderId="0" applyFill="0" applyBorder="0" applyAlignment="0"/>
    <xf numFmtId="170" fontId="15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6" fillId="0" borderId="0" applyFill="0" applyBorder="0" applyAlignment="0"/>
    <xf numFmtId="177" fontId="15" fillId="0" borderId="0" applyFill="0" applyBorder="0" applyAlignment="0"/>
    <xf numFmtId="178" fontId="15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3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0" fontId="39" fillId="14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9" borderId="0" applyNumberFormat="0" applyBorder="0" applyAlignment="0" applyProtection="0"/>
    <xf numFmtId="0" fontId="39" fillId="12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1" fillId="25" borderId="0" applyNumberFormat="0" applyBorder="0" applyAlignment="0" applyProtection="0"/>
    <xf numFmtId="0" fontId="42" fillId="15" borderId="29" applyNumberFormat="0" applyAlignment="0" applyProtection="0"/>
    <xf numFmtId="0" fontId="43" fillId="26" borderId="30" applyNumberFormat="0" applyAlignment="0" applyProtection="0"/>
    <xf numFmtId="0" fontId="44" fillId="0" borderId="0" applyNumberFormat="0" applyFill="0" applyBorder="0" applyAlignment="0" applyProtection="0"/>
    <xf numFmtId="180" fontId="7" fillId="0" borderId="0" applyFont="0" applyFill="0" applyBorder="0" applyAlignment="0" applyProtection="0"/>
    <xf numFmtId="0" fontId="45" fillId="27" borderId="0" applyNumberFormat="0" applyBorder="0" applyAlignment="0" applyProtection="0"/>
    <xf numFmtId="0" fontId="46" fillId="0" borderId="31" applyNumberFormat="0" applyFill="0" applyAlignment="0" applyProtection="0"/>
    <xf numFmtId="0" fontId="47" fillId="0" borderId="32" applyNumberFormat="0" applyFill="0" applyAlignment="0" applyProtection="0"/>
    <xf numFmtId="0" fontId="48" fillId="0" borderId="33" applyNumberFormat="0" applyFill="0" applyAlignment="0" applyProtection="0"/>
    <xf numFmtId="0" fontId="48" fillId="0" borderId="0" applyNumberFormat="0" applyFill="0" applyBorder="0" applyAlignment="0" applyProtection="0"/>
    <xf numFmtId="0" fontId="49" fillId="12" borderId="29" applyNumberFormat="0" applyAlignment="0" applyProtection="0"/>
    <xf numFmtId="0" fontId="50" fillId="0" borderId="35" applyNumberFormat="0" applyFill="0" applyAlignment="0" applyProtection="0"/>
    <xf numFmtId="0" fontId="51" fillId="18" borderId="0" applyNumberFormat="0" applyBorder="0" applyAlignment="0" applyProtection="0"/>
    <xf numFmtId="0" fontId="64" fillId="0" borderId="0"/>
    <xf numFmtId="0" fontId="7" fillId="11" borderId="29" applyNumberFormat="0" applyFont="0" applyAlignment="0" applyProtection="0"/>
    <xf numFmtId="0" fontId="52" fillId="15" borderId="34" applyNumberFormat="0" applyAlignment="0" applyProtection="0"/>
    <xf numFmtId="4" fontId="16" fillId="28" borderId="34" applyNumberFormat="0" applyProtection="0">
      <alignment vertical="center"/>
    </xf>
    <xf numFmtId="4" fontId="53" fillId="28" borderId="34" applyNumberFormat="0" applyProtection="0">
      <alignment vertical="center"/>
    </xf>
    <xf numFmtId="4" fontId="16" fillId="28" borderId="34" applyNumberFormat="0" applyProtection="0">
      <alignment horizontal="left" vertical="center" indent="1"/>
    </xf>
    <xf numFmtId="4" fontId="16" fillId="28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16" fillId="30" borderId="34" applyNumberFormat="0" applyProtection="0">
      <alignment horizontal="right" vertical="center"/>
    </xf>
    <xf numFmtId="4" fontId="16" fillId="31" borderId="34" applyNumberFormat="0" applyProtection="0">
      <alignment horizontal="right" vertical="center"/>
    </xf>
    <xf numFmtId="4" fontId="16" fillId="32" borderId="34" applyNumberFormat="0" applyProtection="0">
      <alignment horizontal="right" vertical="center"/>
    </xf>
    <xf numFmtId="4" fontId="16" fillId="33" borderId="34" applyNumberFormat="0" applyProtection="0">
      <alignment horizontal="right" vertical="center"/>
    </xf>
    <xf numFmtId="4" fontId="16" fillId="34" borderId="34" applyNumberFormat="0" applyProtection="0">
      <alignment horizontal="right" vertical="center"/>
    </xf>
    <xf numFmtId="4" fontId="16" fillId="35" borderId="34" applyNumberFormat="0" applyProtection="0">
      <alignment horizontal="right" vertical="center"/>
    </xf>
    <xf numFmtId="4" fontId="16" fillId="36" borderId="34" applyNumberFormat="0" applyProtection="0">
      <alignment horizontal="right" vertical="center"/>
    </xf>
    <xf numFmtId="4" fontId="16" fillId="37" borderId="34" applyNumberFormat="0" applyProtection="0">
      <alignment horizontal="right" vertical="center"/>
    </xf>
    <xf numFmtId="4" fontId="16" fillId="38" borderId="34" applyNumberFormat="0" applyProtection="0">
      <alignment horizontal="right" vertical="center"/>
    </xf>
    <xf numFmtId="4" fontId="54" fillId="39" borderId="34" applyNumberFormat="0" applyProtection="0">
      <alignment horizontal="left" vertical="center" indent="1"/>
    </xf>
    <xf numFmtId="4" fontId="16" fillId="40" borderId="36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56" fillId="40" borderId="34" applyNumberFormat="0" applyProtection="0">
      <alignment horizontal="left" vertical="center" indent="1"/>
    </xf>
    <xf numFmtId="4" fontId="56" fillId="42" borderId="34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16" fillId="3" borderId="34" applyNumberFormat="0" applyProtection="0">
      <alignment vertical="center"/>
    </xf>
    <xf numFmtId="4" fontId="53" fillId="3" borderId="34" applyNumberFormat="0" applyProtection="0">
      <alignment vertical="center"/>
    </xf>
    <xf numFmtId="4" fontId="16" fillId="3" borderId="34" applyNumberFormat="0" applyProtection="0">
      <alignment horizontal="left" vertical="center" indent="1"/>
    </xf>
    <xf numFmtId="4" fontId="16" fillId="3" borderId="34" applyNumberFormat="0" applyProtection="0">
      <alignment horizontal="left" vertical="center" indent="1"/>
    </xf>
    <xf numFmtId="4" fontId="57" fillId="40" borderId="34" applyNumberFormat="0" applyProtection="0">
      <alignment horizontal="right" vertical="center"/>
    </xf>
    <xf numFmtId="4" fontId="16" fillId="40" borderId="34" applyNumberFormat="0" applyProtection="0">
      <alignment horizontal="right" vertical="center"/>
    </xf>
    <xf numFmtId="4" fontId="53" fillId="40" borderId="34" applyNumberFormat="0" applyProtection="0">
      <alignment horizontal="right" vertical="center"/>
    </xf>
    <xf numFmtId="0" fontId="7" fillId="29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58" fillId="0" borderId="0"/>
    <xf numFmtId="4" fontId="59" fillId="40" borderId="34" applyNumberFormat="0" applyProtection="0">
      <alignment horizontal="right" vertical="center"/>
    </xf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37" applyNumberFormat="0" applyFill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45" borderId="0" applyNumberFormat="0" applyBorder="0" applyAlignment="0" applyProtection="0"/>
    <xf numFmtId="0" fontId="66" fillId="48" borderId="0" applyNumberFormat="0" applyBorder="0" applyAlignment="0" applyProtection="0"/>
    <xf numFmtId="0" fontId="66" fillId="47" borderId="0" applyNumberFormat="0" applyBorder="0" applyAlignment="0" applyProtection="0"/>
    <xf numFmtId="0" fontId="66" fillId="49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9" borderId="0" applyNumberFormat="0" applyBorder="0" applyAlignment="0" applyProtection="0"/>
    <xf numFmtId="0" fontId="66" fillId="51" borderId="0" applyNumberFormat="0" applyBorder="0" applyAlignment="0" applyProtection="0"/>
    <xf numFmtId="0" fontId="66" fillId="50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9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40" fillId="56" borderId="0" applyNumberFormat="0" applyBorder="0" applyAlignment="0" applyProtection="0"/>
    <xf numFmtId="0" fontId="39" fillId="57" borderId="0" applyNumberFormat="0" applyBorder="0" applyAlignment="0" applyProtection="0"/>
    <xf numFmtId="0" fontId="39" fillId="58" borderId="0" applyNumberFormat="0" applyBorder="0" applyAlignment="0" applyProtection="0"/>
    <xf numFmtId="0" fontId="40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1" borderId="0" applyNumberFormat="0" applyBorder="0" applyAlignment="0" applyProtection="0"/>
    <xf numFmtId="0" fontId="40" fillId="62" borderId="0" applyNumberFormat="0" applyBorder="0" applyAlignment="0" applyProtection="0"/>
    <xf numFmtId="0" fontId="39" fillId="57" borderId="0" applyNumberFormat="0" applyBorder="0" applyAlignment="0" applyProtection="0"/>
    <xf numFmtId="0" fontId="39" fillId="63" borderId="0" applyNumberFormat="0" applyBorder="0" applyAlignment="0" applyProtection="0"/>
    <xf numFmtId="0" fontId="40" fillId="58" borderId="0" applyNumberFormat="0" applyBorder="0" applyAlignment="0" applyProtection="0"/>
    <xf numFmtId="0" fontId="39" fillId="64" borderId="0" applyNumberFormat="0" applyBorder="0" applyAlignment="0" applyProtection="0"/>
    <xf numFmtId="0" fontId="39" fillId="65" borderId="0" applyNumberFormat="0" applyBorder="0" applyAlignment="0" applyProtection="0"/>
    <xf numFmtId="0" fontId="40" fillId="56" borderId="0" applyNumberFormat="0" applyBorder="0" applyAlignment="0" applyProtection="0"/>
    <xf numFmtId="0" fontId="39" fillId="66" borderId="0" applyNumberFormat="0" applyBorder="0" applyAlignment="0" applyProtection="0"/>
    <xf numFmtId="0" fontId="39" fillId="67" borderId="0" applyNumberFormat="0" applyBorder="0" applyAlignment="0" applyProtection="0"/>
    <xf numFmtId="0" fontId="40" fillId="68" borderId="0" applyNumberFormat="0" applyBorder="0" applyAlignment="0" applyProtection="0"/>
    <xf numFmtId="0" fontId="68" fillId="50" borderId="29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69" fillId="0" borderId="0" applyNumberFormat="0" applyFill="0" applyBorder="0" applyAlignment="0" applyProtection="0"/>
    <xf numFmtId="0" fontId="70" fillId="0" borderId="31" applyNumberFormat="0" applyFill="0" applyAlignment="0" applyProtection="0"/>
    <xf numFmtId="0" fontId="71" fillId="0" borderId="39" applyNumberFormat="0" applyFill="0" applyAlignment="0" applyProtection="0"/>
    <xf numFmtId="0" fontId="72" fillId="0" borderId="40" applyNumberFormat="0" applyFill="0" applyAlignment="0" applyProtection="0"/>
    <xf numFmtId="0" fontId="72" fillId="0" borderId="0" applyNumberFormat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81" fontId="56" fillId="0" borderId="0" applyFill="0" applyBorder="0" applyAlignment="0"/>
    <xf numFmtId="14" fontId="16" fillId="0" borderId="0" applyFill="0" applyBorder="0" applyAlignment="0"/>
    <xf numFmtId="181" fontId="56" fillId="0" borderId="0" applyFill="0" applyBorder="0" applyAlignment="0"/>
    <xf numFmtId="182" fontId="17" fillId="0" borderId="41">
      <alignment vertical="center"/>
    </xf>
    <xf numFmtId="38" fontId="17" fillId="0" borderId="1">
      <alignment vertical="center"/>
    </xf>
    <xf numFmtId="182" fontId="17" fillId="0" borderId="41">
      <alignment vertical="center"/>
    </xf>
    <xf numFmtId="0" fontId="73" fillId="69" borderId="30" applyNumberFormat="0" applyAlignment="0" applyProtection="0"/>
    <xf numFmtId="0" fontId="61" fillId="70" borderId="0" applyNumberFormat="0" applyBorder="0" applyAlignment="0" applyProtection="0"/>
    <xf numFmtId="0" fontId="61" fillId="71" borderId="0" applyNumberFormat="0" applyBorder="0" applyAlignment="0" applyProtection="0"/>
    <xf numFmtId="0" fontId="61" fillId="72" borderId="0" applyNumberFormat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4" fillId="0" borderId="0" applyNumberFormat="0" applyFill="0" applyBorder="0" applyAlignment="0" applyProtection="0"/>
    <xf numFmtId="0" fontId="63" fillId="49" borderId="0" applyNumberFormat="0" applyBorder="0" applyAlignment="0" applyProtection="0"/>
    <xf numFmtId="38" fontId="18" fillId="2" borderId="0" applyNumberFormat="0" applyBorder="0" applyAlignment="0" applyProtection="0"/>
    <xf numFmtId="0" fontId="63" fillId="49" borderId="0" applyNumberFormat="0" applyBorder="0" applyAlignment="0" applyProtection="0"/>
    <xf numFmtId="0" fontId="65" fillId="0" borderId="42" applyNumberFormat="0" applyAlignment="0" applyProtection="0"/>
    <xf numFmtId="0" fontId="19" fillId="0" borderId="2" applyNumberFormat="0" applyAlignment="0" applyProtection="0">
      <alignment horizontal="left" vertical="center"/>
    </xf>
    <xf numFmtId="0" fontId="65" fillId="0" borderId="42" applyNumberFormat="0" applyAlignment="0" applyProtection="0"/>
    <xf numFmtId="0" fontId="65" fillId="0" borderId="43">
      <alignment horizontal="left" vertical="center"/>
    </xf>
    <xf numFmtId="0" fontId="19" fillId="0" borderId="3">
      <alignment horizontal="left" vertical="center"/>
    </xf>
    <xf numFmtId="0" fontId="65" fillId="0" borderId="43">
      <alignment horizontal="left" vertical="center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81" fillId="0" borderId="44" applyNumberFormat="0" applyFill="0" applyAlignment="0" applyProtection="0"/>
    <xf numFmtId="0" fontId="20" fillId="0" borderId="0" applyNumberFormat="0" applyFill="0" applyBorder="0" applyAlignment="0" applyProtection="0"/>
    <xf numFmtId="0" fontId="63" fillId="47" borderId="0" applyNumberFormat="0" applyBorder="0" applyAlignment="0" applyProtection="0"/>
    <xf numFmtId="10" fontId="18" fillId="3" borderId="4" applyNumberFormat="0" applyBorder="0" applyAlignment="0" applyProtection="0"/>
    <xf numFmtId="0" fontId="63" fillId="47" borderId="0" applyNumberFormat="0" applyBorder="0" applyAlignment="0" applyProtection="0"/>
    <xf numFmtId="0" fontId="7" fillId="47" borderId="45" applyNumberFormat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67" fillId="74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6" borderId="0" applyNumberFormat="0" applyBorder="0" applyAlignment="0" applyProtection="0"/>
    <xf numFmtId="0" fontId="75" fillId="77" borderId="0" applyNumberFormat="0" applyBorder="0" applyAlignment="0" applyProtection="0"/>
    <xf numFmtId="0" fontId="76" fillId="79" borderId="34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7" fillId="0" borderId="0" applyNumberFormat="0" applyFill="0" applyBorder="0" applyAlignment="0" applyProtection="0"/>
    <xf numFmtId="0" fontId="82" fillId="0" borderId="0"/>
    <xf numFmtId="0" fontId="21" fillId="0" borderId="0"/>
    <xf numFmtId="0" fontId="8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37" applyNumberFormat="0" applyFill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9" fillId="81" borderId="0" applyNumberFormat="0" applyBorder="0" applyAlignment="0" applyProtection="0"/>
    <xf numFmtId="4" fontId="16" fillId="28" borderId="34" applyNumberFormat="0" applyProtection="0">
      <alignment vertical="center"/>
    </xf>
    <xf numFmtId="4" fontId="86" fillId="28" borderId="38" applyNumberFormat="0" applyProtection="0">
      <alignment vertical="center"/>
    </xf>
    <xf numFmtId="4" fontId="18" fillId="28" borderId="38" applyNumberFormat="0" applyProtection="0">
      <alignment horizontal="left" vertical="center" indent="1"/>
    </xf>
    <xf numFmtId="4" fontId="16" fillId="28" borderId="34" applyNumberFormat="0" applyProtection="0">
      <alignment horizontal="left" vertical="center" indent="1"/>
    </xf>
    <xf numFmtId="0" fontId="87" fillId="18" borderId="46" applyNumberFormat="0" applyProtection="0">
      <alignment horizontal="left" vertical="top" indent="1"/>
    </xf>
    <xf numFmtId="4" fontId="18" fillId="21" borderId="38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18" fillId="16" borderId="38" applyNumberFormat="0" applyProtection="0">
      <alignment horizontal="right" vertical="center"/>
    </xf>
    <xf numFmtId="4" fontId="18" fillId="82" borderId="38" applyNumberFormat="0" applyProtection="0">
      <alignment horizontal="right" vertical="center"/>
    </xf>
    <xf numFmtId="4" fontId="18" fillId="22" borderId="47" applyNumberFormat="0" applyProtection="0">
      <alignment horizontal="right" vertical="center"/>
    </xf>
    <xf numFmtId="4" fontId="18" fillId="24" borderId="38" applyNumberFormat="0" applyProtection="0">
      <alignment horizontal="right" vertical="center"/>
    </xf>
    <xf numFmtId="4" fontId="18" fillId="83" borderId="38" applyNumberFormat="0" applyProtection="0">
      <alignment horizontal="right" vertical="center"/>
    </xf>
    <xf numFmtId="4" fontId="18" fillId="53" borderId="38" applyNumberFormat="0" applyProtection="0">
      <alignment horizontal="right" vertical="center"/>
    </xf>
    <xf numFmtId="4" fontId="18" fillId="20" borderId="38" applyNumberFormat="0" applyProtection="0">
      <alignment horizontal="right" vertical="center"/>
    </xf>
    <xf numFmtId="4" fontId="18" fillId="27" borderId="38" applyNumberFormat="0" applyProtection="0">
      <alignment horizontal="right" vertical="center"/>
    </xf>
    <xf numFmtId="4" fontId="18" fillId="84" borderId="38" applyNumberFormat="0" applyProtection="0">
      <alignment horizontal="right" vertical="center"/>
    </xf>
    <xf numFmtId="4" fontId="18" fillId="85" borderId="47" applyNumberFormat="0" applyProtection="0">
      <alignment horizontal="left" vertical="center" indent="1"/>
    </xf>
    <xf numFmtId="4" fontId="54" fillId="39" borderId="34" applyNumberFormat="0" applyProtection="0">
      <alignment horizontal="left" vertical="center" indent="1"/>
    </xf>
    <xf numFmtId="4" fontId="38" fillId="23" borderId="47" applyNumberFormat="0" applyProtection="0">
      <alignment horizontal="left" vertical="center" indent="1"/>
    </xf>
    <xf numFmtId="4" fontId="16" fillId="40" borderId="36" applyNumberFormat="0" applyProtection="0">
      <alignment horizontal="left" vertical="center" indent="1"/>
    </xf>
    <xf numFmtId="4" fontId="38" fillId="23" borderId="47" applyNumberFormat="0" applyProtection="0">
      <alignment horizontal="left" vertical="center" indent="1"/>
    </xf>
    <xf numFmtId="4" fontId="18" fillId="86" borderId="38" applyNumberFormat="0" applyProtection="0">
      <alignment horizontal="right" vertical="center"/>
    </xf>
    <xf numFmtId="0" fontId="7" fillId="29" borderId="34" applyNumberFormat="0" applyProtection="0">
      <alignment horizontal="left" vertical="center" indent="1"/>
    </xf>
    <xf numFmtId="4" fontId="18" fillId="87" borderId="47" applyNumberFormat="0" applyProtection="0">
      <alignment horizontal="left" vertical="center" indent="1"/>
    </xf>
    <xf numFmtId="4" fontId="56" fillId="40" borderId="34" applyNumberFormat="0" applyProtection="0">
      <alignment horizontal="left" vertical="center" indent="1"/>
    </xf>
    <xf numFmtId="4" fontId="18" fillId="86" borderId="47" applyNumberFormat="0" applyProtection="0">
      <alignment horizontal="left" vertical="center" indent="1"/>
    </xf>
    <xf numFmtId="4" fontId="56" fillId="42" borderId="34" applyNumberFormat="0" applyProtection="0">
      <alignment horizontal="left" vertical="center" indent="1"/>
    </xf>
    <xf numFmtId="0" fontId="18" fillId="17" borderId="38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63" fillId="23" borderId="46" applyNumberFormat="0" applyProtection="0">
      <alignment horizontal="left" vertical="top" indent="1"/>
    </xf>
    <xf numFmtId="0" fontId="18" fillId="26" borderId="38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63" fillId="86" borderId="46" applyNumberFormat="0" applyProtection="0">
      <alignment horizontal="left" vertical="top" indent="1"/>
    </xf>
    <xf numFmtId="0" fontId="18" fillId="44" borderId="38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63" fillId="44" borderId="46" applyNumberFormat="0" applyProtection="0">
      <alignment horizontal="left" vertical="top" indent="1"/>
    </xf>
    <xf numFmtId="0" fontId="18" fillId="87" borderId="38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88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88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63" fillId="78" borderId="48" applyNumberFormat="0">
      <protection locked="0"/>
    </xf>
    <xf numFmtId="0" fontId="85" fillId="23" borderId="49" applyBorder="0"/>
    <xf numFmtId="4" fontId="57" fillId="11" borderId="46" applyNumberFormat="0" applyProtection="0">
      <alignment vertical="center"/>
    </xf>
    <xf numFmtId="4" fontId="86" fillId="3" borderId="4" applyNumberFormat="0" applyProtection="0">
      <alignment vertical="center"/>
    </xf>
    <xf numFmtId="4" fontId="57" fillId="17" borderId="46" applyNumberFormat="0" applyProtection="0">
      <alignment horizontal="left" vertical="center" indent="1"/>
    </xf>
    <xf numFmtId="0" fontId="57" fillId="11" borderId="46" applyNumberFormat="0" applyProtection="0">
      <alignment horizontal="left" vertical="top" indent="1"/>
    </xf>
    <xf numFmtId="4" fontId="18" fillId="0" borderId="38" applyNumberFormat="0" applyProtection="0">
      <alignment horizontal="right" vertical="center"/>
    </xf>
    <xf numFmtId="4" fontId="86" fillId="4" borderId="38" applyNumberFormat="0" applyProtection="0">
      <alignment horizontal="right" vertical="center"/>
    </xf>
    <xf numFmtId="4" fontId="18" fillId="21" borderId="38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57" fillId="86" borderId="46" applyNumberFormat="0" applyProtection="0">
      <alignment horizontal="left" vertical="top" indent="1"/>
    </xf>
    <xf numFmtId="4" fontId="88" fillId="89" borderId="47" applyNumberFormat="0" applyProtection="0">
      <alignment horizontal="left" vertical="center" indent="1"/>
    </xf>
    <xf numFmtId="0" fontId="58" fillId="0" borderId="0"/>
    <xf numFmtId="0" fontId="18" fillId="90" borderId="4"/>
    <xf numFmtId="4" fontId="89" fillId="78" borderId="38" applyNumberFormat="0" applyProtection="0">
      <alignment horizontal="right" vertical="center"/>
    </xf>
    <xf numFmtId="0" fontId="83" fillId="50" borderId="0" applyNumberFormat="0" applyBorder="0" applyAlignment="0" applyProtection="0"/>
    <xf numFmtId="0" fontId="60" fillId="0" borderId="0" applyNumberFormat="0" applyFill="0" applyBorder="0" applyAlignment="0" applyProtection="0"/>
    <xf numFmtId="0" fontId="14" fillId="0" borderId="0"/>
    <xf numFmtId="0" fontId="84" fillId="79" borderId="29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56" fillId="0" borderId="0" applyFill="0" applyBorder="0" applyAlignment="0"/>
    <xf numFmtId="49" fontId="16" fillId="0" borderId="0" applyFill="0" applyBorder="0" applyAlignment="0"/>
    <xf numFmtId="49" fontId="56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4" fontId="18" fillId="18" borderId="38" applyNumberFormat="0" applyProtection="0">
      <alignment vertical="center"/>
    </xf>
    <xf numFmtId="179" fontId="7" fillId="0" borderId="0" applyFont="0" applyFill="0" applyBorder="0" applyAlignment="0" applyProtection="0"/>
    <xf numFmtId="0" fontId="63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8" applyNumberFormat="0" applyAlignment="0" applyProtection="0"/>
    <xf numFmtId="0" fontId="43" fillId="94" borderId="30" applyNumberFormat="0" applyAlignment="0" applyProtection="0"/>
    <xf numFmtId="0" fontId="39" fillId="61" borderId="0" applyNumberFormat="0" applyBorder="0" applyAlignment="0" applyProtection="0"/>
    <xf numFmtId="0" fontId="46" fillId="0" borderId="50" applyNumberFormat="0" applyFill="0" applyAlignment="0" applyProtection="0"/>
    <xf numFmtId="0" fontId="47" fillId="0" borderId="51" applyNumberFormat="0" applyFill="0" applyAlignment="0" applyProtection="0"/>
    <xf numFmtId="0" fontId="48" fillId="0" borderId="52" applyNumberFormat="0" applyFill="0" applyAlignment="0" applyProtection="0"/>
    <xf numFmtId="0" fontId="48" fillId="0" borderId="0" applyNumberFormat="0" applyFill="0" applyBorder="0" applyAlignment="0" applyProtection="0"/>
    <xf numFmtId="0" fontId="92" fillId="67" borderId="38" applyNumberFormat="0" applyAlignment="0" applyProtection="0"/>
    <xf numFmtId="0" fontId="45" fillId="0" borderId="53" applyNumberFormat="0" applyFill="0" applyAlignment="0" applyProtection="0"/>
    <xf numFmtId="0" fontId="45" fillId="67" borderId="0" applyNumberFormat="0" applyBorder="0" applyAlignment="0" applyProtection="0"/>
    <xf numFmtId="0" fontId="18" fillId="66" borderId="38" applyNumberFormat="0" applyFont="0" applyAlignment="0" applyProtection="0"/>
    <xf numFmtId="0" fontId="52" fillId="96" borderId="34" applyNumberFormat="0" applyAlignment="0" applyProtection="0"/>
    <xf numFmtId="0" fontId="63" fillId="80" borderId="0"/>
    <xf numFmtId="0" fontId="63" fillId="80" borderId="0"/>
    <xf numFmtId="0" fontId="18" fillId="23" borderId="46" applyNumberFormat="0" applyProtection="0">
      <alignment horizontal="left" vertical="top" indent="1"/>
    </xf>
    <xf numFmtId="0" fontId="18" fillId="86" borderId="46" applyNumberFormat="0" applyProtection="0">
      <alignment horizontal="left" vertical="top" indent="1"/>
    </xf>
    <xf numFmtId="0" fontId="18" fillId="44" borderId="46" applyNumberFormat="0" applyProtection="0">
      <alignment horizontal="left" vertical="top" indent="1"/>
    </xf>
    <xf numFmtId="0" fontId="18" fillId="87" borderId="46" applyNumberFormat="0" applyProtection="0">
      <alignment horizontal="left" vertical="top" indent="1"/>
    </xf>
    <xf numFmtId="0" fontId="18" fillId="78" borderId="48" applyNumberFormat="0">
      <protection locked="0"/>
    </xf>
    <xf numFmtId="0" fontId="63" fillId="80" borderId="0"/>
    <xf numFmtId="0" fontId="61" fillId="0" borderId="54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9" fillId="0" borderId="0"/>
    <xf numFmtId="180" fontId="7" fillId="0" borderId="0" applyFont="0" applyFill="0" applyBorder="0" applyAlignment="0" applyProtection="0"/>
    <xf numFmtId="4" fontId="16" fillId="28" borderId="34" applyNumberFormat="0" applyProtection="0">
      <alignment vertical="center"/>
    </xf>
    <xf numFmtId="4" fontId="53" fillId="28" borderId="34" applyNumberFormat="0" applyProtection="0">
      <alignment vertical="center"/>
    </xf>
    <xf numFmtId="4" fontId="16" fillId="28" borderId="34" applyNumberFormat="0" applyProtection="0">
      <alignment horizontal="left" vertical="center" indent="1"/>
    </xf>
    <xf numFmtId="4" fontId="16" fillId="28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16" fillId="30" borderId="34" applyNumberFormat="0" applyProtection="0">
      <alignment horizontal="right" vertical="center"/>
    </xf>
    <xf numFmtId="4" fontId="16" fillId="31" borderId="34" applyNumberFormat="0" applyProtection="0">
      <alignment horizontal="right" vertical="center"/>
    </xf>
    <xf numFmtId="4" fontId="16" fillId="32" borderId="34" applyNumberFormat="0" applyProtection="0">
      <alignment horizontal="right" vertical="center"/>
    </xf>
    <xf numFmtId="4" fontId="16" fillId="33" borderId="34" applyNumberFormat="0" applyProtection="0">
      <alignment horizontal="right" vertical="center"/>
    </xf>
    <xf numFmtId="4" fontId="16" fillId="34" borderId="34" applyNumberFormat="0" applyProtection="0">
      <alignment horizontal="right" vertical="center"/>
    </xf>
    <xf numFmtId="4" fontId="16" fillId="35" borderId="34" applyNumberFormat="0" applyProtection="0">
      <alignment horizontal="right" vertical="center"/>
    </xf>
    <xf numFmtId="4" fontId="16" fillId="36" borderId="34" applyNumberFormat="0" applyProtection="0">
      <alignment horizontal="right" vertical="center"/>
    </xf>
    <xf numFmtId="4" fontId="16" fillId="37" borderId="34" applyNumberFormat="0" applyProtection="0">
      <alignment horizontal="right" vertical="center"/>
    </xf>
    <xf numFmtId="4" fontId="16" fillId="38" borderId="34" applyNumberFormat="0" applyProtection="0">
      <alignment horizontal="right" vertical="center"/>
    </xf>
    <xf numFmtId="4" fontId="54" fillId="39" borderId="34" applyNumberFormat="0" applyProtection="0">
      <alignment horizontal="left" vertical="center" indent="1"/>
    </xf>
    <xf numFmtId="4" fontId="16" fillId="40" borderId="36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56" fillId="40" borderId="34" applyNumberFormat="0" applyProtection="0">
      <alignment horizontal="left" vertical="center" indent="1"/>
    </xf>
    <xf numFmtId="4" fontId="56" fillId="42" borderId="34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16" fillId="3" borderId="34" applyNumberFormat="0" applyProtection="0">
      <alignment vertical="center"/>
    </xf>
    <xf numFmtId="4" fontId="53" fillId="3" borderId="34" applyNumberFormat="0" applyProtection="0">
      <alignment vertical="center"/>
    </xf>
    <xf numFmtId="4" fontId="16" fillId="3" borderId="34" applyNumberFormat="0" applyProtection="0">
      <alignment horizontal="left" vertical="center" indent="1"/>
    </xf>
    <xf numFmtId="4" fontId="16" fillId="3" borderId="34" applyNumberFormat="0" applyProtection="0">
      <alignment horizontal="left" vertical="center" indent="1"/>
    </xf>
    <xf numFmtId="4" fontId="57" fillId="40" borderId="34" applyNumberFormat="0" applyProtection="0">
      <alignment horizontal="right" vertical="center"/>
    </xf>
    <xf numFmtId="4" fontId="53" fillId="40" borderId="34" applyNumberFormat="0" applyProtection="0">
      <alignment horizontal="right" vertical="center"/>
    </xf>
    <xf numFmtId="0" fontId="7" fillId="29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58" fillId="0" borderId="0"/>
    <xf numFmtId="4" fontId="59" fillId="40" borderId="34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78" borderId="48" applyNumberFormat="0">
      <protection locked="0"/>
    </xf>
    <xf numFmtId="0" fontId="18" fillId="90" borderId="4"/>
    <xf numFmtId="0" fontId="63" fillId="80" borderId="0"/>
    <xf numFmtId="0" fontId="63" fillId="80" borderId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63" fillId="80" borderId="0"/>
    <xf numFmtId="0" fontId="63" fillId="80" borderId="0"/>
    <xf numFmtId="4" fontId="18" fillId="18" borderId="38" applyNumberFormat="0" applyProtection="0">
      <alignment vertical="center"/>
    </xf>
    <xf numFmtId="4" fontId="18" fillId="18" borderId="38" applyNumberFormat="0" applyProtection="0">
      <alignment vertical="center"/>
    </xf>
    <xf numFmtId="4" fontId="16" fillId="28" borderId="34" applyNumberFormat="0" applyProtection="0">
      <alignment vertical="center"/>
    </xf>
    <xf numFmtId="4" fontId="53" fillId="28" borderId="34" applyNumberFormat="0" applyProtection="0">
      <alignment vertical="center"/>
    </xf>
    <xf numFmtId="4" fontId="18" fillId="28" borderId="38" applyNumberFormat="0" applyProtection="0">
      <alignment horizontal="left" vertical="center" indent="1"/>
    </xf>
    <xf numFmtId="4" fontId="18" fillId="28" borderId="38" applyNumberFormat="0" applyProtection="0">
      <alignment horizontal="left" vertical="center" indent="1"/>
    </xf>
    <xf numFmtId="4" fontId="16" fillId="28" borderId="34" applyNumberFormat="0" applyProtection="0">
      <alignment horizontal="left" vertical="center" indent="1"/>
    </xf>
    <xf numFmtId="4" fontId="16" fillId="28" borderId="34" applyNumberFormat="0" applyProtection="0">
      <alignment horizontal="left" vertical="center" indent="1"/>
    </xf>
    <xf numFmtId="4" fontId="18" fillId="21" borderId="38" applyNumberFormat="0" applyProtection="0">
      <alignment horizontal="left" vertical="center" indent="1"/>
    </xf>
    <xf numFmtId="4" fontId="18" fillId="21" borderId="38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18" fillId="16" borderId="38" applyNumberFormat="0" applyProtection="0">
      <alignment horizontal="right" vertical="center"/>
    </xf>
    <xf numFmtId="4" fontId="16" fillId="30" borderId="34" applyNumberFormat="0" applyProtection="0">
      <alignment horizontal="right" vertical="center"/>
    </xf>
    <xf numFmtId="4" fontId="18" fillId="82" borderId="38" applyNumberFormat="0" applyProtection="0">
      <alignment horizontal="right" vertical="center"/>
    </xf>
    <xf numFmtId="4" fontId="16" fillId="31" borderId="34" applyNumberFormat="0" applyProtection="0">
      <alignment horizontal="right" vertical="center"/>
    </xf>
    <xf numFmtId="4" fontId="18" fillId="22" borderId="47" applyNumberFormat="0" applyProtection="0">
      <alignment horizontal="right" vertical="center"/>
    </xf>
    <xf numFmtId="4" fontId="16" fillId="32" borderId="34" applyNumberFormat="0" applyProtection="0">
      <alignment horizontal="right" vertical="center"/>
    </xf>
    <xf numFmtId="4" fontId="18" fillId="24" borderId="38" applyNumberFormat="0" applyProtection="0">
      <alignment horizontal="right" vertical="center"/>
    </xf>
    <xf numFmtId="4" fontId="16" fillId="33" borderId="34" applyNumberFormat="0" applyProtection="0">
      <alignment horizontal="right" vertical="center"/>
    </xf>
    <xf numFmtId="4" fontId="18" fillId="83" borderId="38" applyNumberFormat="0" applyProtection="0">
      <alignment horizontal="right" vertical="center"/>
    </xf>
    <xf numFmtId="4" fontId="16" fillId="34" borderId="34" applyNumberFormat="0" applyProtection="0">
      <alignment horizontal="right" vertical="center"/>
    </xf>
    <xf numFmtId="4" fontId="18" fillId="53" borderId="38" applyNumberFormat="0" applyProtection="0">
      <alignment horizontal="right" vertical="center"/>
    </xf>
    <xf numFmtId="4" fontId="16" fillId="35" borderId="34" applyNumberFormat="0" applyProtection="0">
      <alignment horizontal="right" vertical="center"/>
    </xf>
    <xf numFmtId="4" fontId="18" fillId="20" borderId="38" applyNumberFormat="0" applyProtection="0">
      <alignment horizontal="right" vertical="center"/>
    </xf>
    <xf numFmtId="4" fontId="16" fillId="36" borderId="34" applyNumberFormat="0" applyProtection="0">
      <alignment horizontal="right" vertical="center"/>
    </xf>
    <xf numFmtId="4" fontId="18" fillId="27" borderId="38" applyNumberFormat="0" applyProtection="0">
      <alignment horizontal="right" vertical="center"/>
    </xf>
    <xf numFmtId="4" fontId="16" fillId="37" borderId="34" applyNumberFormat="0" applyProtection="0">
      <alignment horizontal="right" vertical="center"/>
    </xf>
    <xf numFmtId="4" fontId="18" fillId="84" borderId="38" applyNumberFormat="0" applyProtection="0">
      <alignment horizontal="right" vertical="center"/>
    </xf>
    <xf numFmtId="4" fontId="16" fillId="38" borderId="34" applyNumberFormat="0" applyProtection="0">
      <alignment horizontal="right" vertical="center"/>
    </xf>
    <xf numFmtId="4" fontId="18" fillId="85" borderId="47" applyNumberFormat="0" applyProtection="0">
      <alignment horizontal="left" vertical="center" indent="1"/>
    </xf>
    <xf numFmtId="4" fontId="54" fillId="39" borderId="34" applyNumberFormat="0" applyProtection="0">
      <alignment horizontal="left" vertical="center" indent="1"/>
    </xf>
    <xf numFmtId="4" fontId="16" fillId="40" borderId="36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4" fontId="18" fillId="86" borderId="38" applyNumberFormat="0" applyProtection="0">
      <alignment horizontal="right" vertical="center"/>
    </xf>
    <xf numFmtId="4" fontId="18" fillId="86" borderId="38" applyNumberFormat="0" applyProtection="0">
      <alignment horizontal="right" vertical="center"/>
    </xf>
    <xf numFmtId="0" fontId="7" fillId="29" borderId="34" applyNumberFormat="0" applyProtection="0">
      <alignment horizontal="left" vertical="center" indent="1"/>
    </xf>
    <xf numFmtId="4" fontId="18" fillId="87" borderId="47" applyNumberFormat="0" applyProtection="0">
      <alignment horizontal="left" vertical="center" indent="1"/>
    </xf>
    <xf numFmtId="4" fontId="56" fillId="40" borderId="34" applyNumberFormat="0" applyProtection="0">
      <alignment horizontal="left" vertical="center" indent="1"/>
    </xf>
    <xf numFmtId="4" fontId="18" fillId="86" borderId="47" applyNumberFormat="0" applyProtection="0">
      <alignment horizontal="left" vertical="center" indent="1"/>
    </xf>
    <xf numFmtId="4" fontId="56" fillId="42" borderId="34" applyNumberFormat="0" applyProtection="0">
      <alignment horizontal="left" vertical="center" indent="1"/>
    </xf>
    <xf numFmtId="0" fontId="18" fillId="17" borderId="38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63" fillId="23" borderId="46" applyNumberFormat="0" applyProtection="0">
      <alignment horizontal="left" vertical="top" indent="1"/>
    </xf>
    <xf numFmtId="0" fontId="7" fillId="42" borderId="34" applyNumberFormat="0" applyProtection="0">
      <alignment horizontal="left" vertical="center" indent="1"/>
    </xf>
    <xf numFmtId="0" fontId="18" fillId="26" borderId="38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63" fillId="86" borderId="46" applyNumberFormat="0" applyProtection="0">
      <alignment horizontal="left" vertical="top" indent="1"/>
    </xf>
    <xf numFmtId="0" fontId="7" fillId="43" borderId="34" applyNumberFormat="0" applyProtection="0">
      <alignment horizontal="left" vertical="center" indent="1"/>
    </xf>
    <xf numFmtId="0" fontId="18" fillId="44" borderId="38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63" fillId="44" borderId="46" applyNumberFormat="0" applyProtection="0">
      <alignment horizontal="left" vertical="top" indent="1"/>
    </xf>
    <xf numFmtId="0" fontId="7" fillId="2" borderId="34" applyNumberFormat="0" applyProtection="0">
      <alignment horizontal="left" vertical="center" indent="1"/>
    </xf>
    <xf numFmtId="0" fontId="18" fillId="87" borderId="38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63" fillId="87" borderId="46" applyNumberFormat="0" applyProtection="0">
      <alignment horizontal="left" vertical="top" indent="1"/>
    </xf>
    <xf numFmtId="0" fontId="63" fillId="87" borderId="46" applyNumberFormat="0" applyProtection="0">
      <alignment horizontal="left" vertical="top" indent="1"/>
    </xf>
    <xf numFmtId="0" fontId="7" fillId="29" borderId="34" applyNumberFormat="0" applyProtection="0">
      <alignment horizontal="left" vertical="center" indent="1"/>
    </xf>
    <xf numFmtId="0" fontId="7" fillId="0" borderId="0"/>
    <xf numFmtId="4" fontId="16" fillId="3" borderId="34" applyNumberFormat="0" applyProtection="0">
      <alignment vertical="center"/>
    </xf>
    <xf numFmtId="4" fontId="53" fillId="3" borderId="34" applyNumberFormat="0" applyProtection="0">
      <alignment vertical="center"/>
    </xf>
    <xf numFmtId="4" fontId="16" fillId="3" borderId="34" applyNumberFormat="0" applyProtection="0">
      <alignment horizontal="left" vertical="center" indent="1"/>
    </xf>
    <xf numFmtId="4" fontId="16" fillId="3" borderId="34" applyNumberFormat="0" applyProtection="0">
      <alignment horizontal="left" vertical="center" indent="1"/>
    </xf>
    <xf numFmtId="4" fontId="18" fillId="0" borderId="38" applyNumberFormat="0" applyProtection="0">
      <alignment horizontal="right" vertical="center"/>
    </xf>
    <xf numFmtId="4" fontId="18" fillId="0" borderId="38" applyNumberFormat="0" applyProtection="0">
      <alignment horizontal="right" vertical="center"/>
    </xf>
    <xf numFmtId="4" fontId="16" fillId="40" borderId="34" applyNumberFormat="0" applyProtection="0">
      <alignment horizontal="right" vertical="center"/>
    </xf>
    <xf numFmtId="4" fontId="53" fillId="40" borderId="34" applyNumberFormat="0" applyProtection="0">
      <alignment horizontal="right" vertical="center"/>
    </xf>
    <xf numFmtId="4" fontId="18" fillId="21" borderId="38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58" fillId="0" borderId="0"/>
    <xf numFmtId="4" fontId="59" fillId="40" borderId="34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8" fillId="0" borderId="0"/>
    <xf numFmtId="0" fontId="63" fillId="80" borderId="0"/>
    <xf numFmtId="43" fontId="7" fillId="0" borderId="0" applyFont="0" applyFill="0" applyBorder="0" applyAlignment="0" applyProtection="0"/>
    <xf numFmtId="0" fontId="14" fillId="0" borderId="0"/>
    <xf numFmtId="0" fontId="38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04" fillId="0" borderId="0"/>
    <xf numFmtId="0" fontId="109" fillId="0" borderId="0" applyNumberFormat="0" applyFill="0" applyBorder="0" applyAlignment="0" applyProtection="0"/>
    <xf numFmtId="0" fontId="104" fillId="0" borderId="0"/>
    <xf numFmtId="0" fontId="5" fillId="0" borderId="0"/>
    <xf numFmtId="0" fontId="110" fillId="0" borderId="0" applyNumberFormat="0" applyFont="0" applyFill="0" applyBorder="0" applyAlignment="0" applyProtection="0"/>
    <xf numFmtId="0" fontId="104" fillId="0" borderId="0"/>
    <xf numFmtId="0" fontId="104" fillId="0" borderId="0"/>
    <xf numFmtId="0" fontId="14" fillId="0" borderId="0"/>
    <xf numFmtId="0" fontId="14" fillId="0" borderId="0"/>
    <xf numFmtId="0" fontId="104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4" fillId="0" borderId="0"/>
    <xf numFmtId="0" fontId="104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4" fillId="0" borderId="0"/>
    <xf numFmtId="0" fontId="14" fillId="0" borderId="0"/>
    <xf numFmtId="0" fontId="104" fillId="0" borderId="0"/>
    <xf numFmtId="0" fontId="110" fillId="0" borderId="0" applyNumberFormat="0" applyFill="0" applyBorder="0" applyAlignment="0" applyProtection="0"/>
    <xf numFmtId="0" fontId="14" fillId="0" borderId="0"/>
    <xf numFmtId="0" fontId="104" fillId="0" borderId="0"/>
    <xf numFmtId="0" fontId="10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11" fillId="0" borderId="0"/>
    <xf numFmtId="0" fontId="10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04" fillId="0" borderId="0"/>
    <xf numFmtId="0" fontId="14" fillId="0" borderId="0"/>
    <xf numFmtId="0" fontId="7" fillId="0" borderId="0"/>
    <xf numFmtId="0" fontId="7" fillId="0" borderId="0"/>
    <xf numFmtId="0" fontId="111" fillId="0" borderId="0"/>
    <xf numFmtId="0" fontId="96" fillId="0" borderId="0"/>
    <xf numFmtId="190" fontId="112" fillId="0" borderId="0">
      <alignment horizontal="left"/>
    </xf>
    <xf numFmtId="191" fontId="113" fillId="0" borderId="0">
      <alignment horizontal="left"/>
    </xf>
    <xf numFmtId="0" fontId="66" fillId="110" borderId="0" applyNumberFormat="0" applyBorder="0" applyAlignment="0" applyProtection="0"/>
    <xf numFmtId="0" fontId="66" fillId="81" borderId="0" applyNumberFormat="0" applyBorder="0" applyAlignment="0" applyProtection="0"/>
    <xf numFmtId="0" fontId="66" fillId="77" borderId="0" applyNumberFormat="0" applyBorder="0" applyAlignment="0" applyProtection="0"/>
    <xf numFmtId="0" fontId="66" fillId="111" borderId="0" applyNumberFormat="0" applyBorder="0" applyAlignment="0" applyProtection="0"/>
    <xf numFmtId="0" fontId="66" fillId="112" borderId="0" applyNumberFormat="0" applyBorder="0" applyAlignment="0" applyProtection="0"/>
    <xf numFmtId="0" fontId="66" fillId="113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78" borderId="0" applyNumberFormat="0" applyBorder="0" applyAlignment="0" applyProtection="0"/>
    <xf numFmtId="0" fontId="39" fillId="114" borderId="0" applyNumberFormat="0" applyBorder="0" applyAlignment="0" applyProtection="0"/>
    <xf numFmtId="0" fontId="39" fillId="116" borderId="0" applyNumberFormat="0" applyBorder="0" applyAlignment="0" applyProtection="0"/>
    <xf numFmtId="0" fontId="66" fillId="117" borderId="0" applyNumberFormat="0" applyBorder="0" applyAlignment="0" applyProtection="0"/>
    <xf numFmtId="0" fontId="66" fillId="118" borderId="0" applyNumberFormat="0" applyBorder="0" applyAlignment="0" applyProtection="0"/>
    <xf numFmtId="0" fontId="66" fillId="111" borderId="0" applyNumberFormat="0" applyBorder="0" applyAlignment="0" applyProtection="0"/>
    <xf numFmtId="0" fontId="66" fillId="117" borderId="0" applyNumberFormat="0" applyBorder="0" applyAlignment="0" applyProtection="0"/>
    <xf numFmtId="0" fontId="66" fillId="119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120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67" fillId="121" borderId="0" applyNumberFormat="0" applyBorder="0" applyAlignment="0" applyProtection="0"/>
    <xf numFmtId="0" fontId="67" fillId="118" borderId="0" applyNumberFormat="0" applyBorder="0" applyAlignment="0" applyProtection="0"/>
    <xf numFmtId="0" fontId="67" fillId="122" borderId="0" applyNumberFormat="0" applyBorder="0" applyAlignment="0" applyProtection="0"/>
    <xf numFmtId="0" fontId="67" fillId="123" borderId="0" applyNumberFormat="0" applyBorder="0" applyAlignment="0" applyProtection="0"/>
    <xf numFmtId="0" fontId="67" fillId="124" borderId="0" applyNumberFormat="0" applyBorder="0" applyAlignment="0" applyProtection="0"/>
    <xf numFmtId="0" fontId="40" fillId="114" borderId="0" applyNumberFormat="0" applyBorder="0" applyAlignment="0" applyProtection="0"/>
    <xf numFmtId="0" fontId="40" fillId="13" borderId="0" applyNumberFormat="0" applyBorder="0" applyAlignment="0" applyProtection="0"/>
    <xf numFmtId="0" fontId="40" fillId="115" borderId="0" applyNumberFormat="0" applyBorder="0" applyAlignment="0" applyProtection="0"/>
    <xf numFmtId="0" fontId="40" fillId="17" borderId="0" applyNumberFormat="0" applyBorder="0" applyAlignment="0" applyProtection="0"/>
    <xf numFmtId="0" fontId="40" fillId="125" borderId="0" applyNumberFormat="0" applyBorder="0" applyAlignment="0" applyProtection="0"/>
    <xf numFmtId="0" fontId="40" fillId="12" borderId="0" applyNumberFormat="0" applyBorder="0" applyAlignment="0" applyProtection="0"/>
    <xf numFmtId="0" fontId="96" fillId="0" borderId="0"/>
    <xf numFmtId="0" fontId="38" fillId="0" borderId="0"/>
    <xf numFmtId="0" fontId="38" fillId="0" borderId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40" fillId="13" borderId="0" applyNumberFormat="0" applyBorder="0" applyAlignment="0" applyProtection="0"/>
    <xf numFmtId="0" fontId="114" fillId="22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73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114" fillId="20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114" fillId="23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40" fillId="130" borderId="0" applyNumberFormat="0" applyBorder="0" applyAlignment="0" applyProtection="0"/>
    <xf numFmtId="0" fontId="114" fillId="5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" fillId="0" borderId="0"/>
    <xf numFmtId="0" fontId="7" fillId="0" borderId="0"/>
    <xf numFmtId="0" fontId="115" fillId="16" borderId="0" applyNumberFormat="0" applyBorder="0" applyAlignment="0" applyProtection="0"/>
    <xf numFmtId="0" fontId="79" fillId="131" borderId="0" applyNumberFormat="0" applyBorder="0" applyAlignment="0" applyProtection="0"/>
    <xf numFmtId="0" fontId="140" fillId="16" borderId="0" applyNumberFormat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68" fillId="113" borderId="29" applyNumberFormat="0" applyAlignment="0" applyProtection="0"/>
    <xf numFmtId="0" fontId="113" fillId="0" borderId="0" applyFont="0" applyFill="0" applyBorder="0" applyAlignment="0" applyProtection="0">
      <alignment horizontal="right"/>
    </xf>
    <xf numFmtId="0" fontId="67" fillId="128" borderId="0" applyNumberFormat="0" applyBorder="0" applyAlignment="0" applyProtection="0"/>
    <xf numFmtId="169" fontId="15" fillId="0" borderId="0" applyFill="0" applyBorder="0" applyAlignment="0"/>
    <xf numFmtId="169" fontId="80" fillId="0" borderId="0" applyFill="0" applyBorder="0" applyAlignment="0"/>
    <xf numFmtId="0" fontId="67" fillId="126" borderId="0" applyNumberFormat="0" applyBorder="0" applyAlignment="0" applyProtection="0"/>
    <xf numFmtId="170" fontId="15" fillId="0" borderId="0" applyFill="0" applyBorder="0" applyAlignment="0"/>
    <xf numFmtId="170" fontId="80" fillId="0" borderId="0" applyFill="0" applyBorder="0" applyAlignment="0"/>
    <xf numFmtId="171" fontId="15" fillId="0" borderId="0" applyFill="0" applyBorder="0" applyAlignment="0"/>
    <xf numFmtId="171" fontId="80" fillId="0" borderId="0" applyFill="0" applyBorder="0" applyAlignment="0"/>
    <xf numFmtId="172" fontId="15" fillId="0" borderId="0" applyFill="0" applyBorder="0" applyAlignment="0"/>
    <xf numFmtId="172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69" fontId="15" fillId="0" borderId="0" applyFill="0" applyBorder="0" applyAlignment="0"/>
    <xf numFmtId="169" fontId="80" fillId="0" borderId="0" applyFill="0" applyBorder="0" applyAlignment="0"/>
    <xf numFmtId="0" fontId="67" fillId="75" borderId="0" applyNumberFormat="0" applyBorder="0" applyAlignment="0" applyProtection="0"/>
    <xf numFmtId="174" fontId="15" fillId="0" borderId="0" applyFill="0" applyBorder="0" applyAlignment="0"/>
    <xf numFmtId="174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0" fontId="117" fillId="78" borderId="29" applyNumberFormat="0" applyAlignment="0" applyProtection="0"/>
    <xf numFmtId="0" fontId="95" fillId="79" borderId="29" applyNumberFormat="0" applyAlignment="0" applyProtection="0"/>
    <xf numFmtId="192" fontId="118" fillId="0" borderId="0" applyFill="0" applyBorder="0" applyProtection="0"/>
    <xf numFmtId="0" fontId="119" fillId="19" borderId="30" applyNumberFormat="0" applyAlignment="0" applyProtection="0"/>
    <xf numFmtId="0" fontId="73" fillId="69" borderId="30" applyNumberFormat="0" applyAlignment="0" applyProtection="0"/>
    <xf numFmtId="0" fontId="43" fillId="132" borderId="56" applyNumberFormat="0" applyAlignment="0" applyProtection="0"/>
    <xf numFmtId="0" fontId="97" fillId="0" borderId="0" applyNumberFormat="0" applyFill="0" applyBorder="0" applyAlignment="0" applyProtection="0"/>
    <xf numFmtId="0" fontId="98" fillId="0" borderId="57" applyNumberFormat="0" applyFill="0" applyAlignment="0" applyProtection="0"/>
    <xf numFmtId="0" fontId="99" fillId="0" borderId="39" applyNumberFormat="0" applyFill="0" applyAlignment="0" applyProtection="0"/>
    <xf numFmtId="0" fontId="100" fillId="0" borderId="58" applyNumberFormat="0" applyFill="0" applyAlignment="0" applyProtection="0"/>
    <xf numFmtId="0" fontId="100" fillId="0" borderId="0" applyNumberFormat="0" applyFill="0" applyBorder="0" applyAlignment="0" applyProtection="0"/>
    <xf numFmtId="187" fontId="7" fillId="0" borderId="0" applyFill="0" applyBorder="0" applyAlignment="0" applyProtection="0"/>
    <xf numFmtId="169" fontId="15" fillId="0" borderId="0" applyFont="0" applyFill="0" applyBorder="0" applyAlignment="0" applyProtection="0"/>
    <xf numFmtId="169" fontId="80" fillId="0" borderId="0" applyFont="0" applyFill="0" applyBorder="0" applyAlignment="0" applyProtection="0"/>
    <xf numFmtId="43" fontId="63" fillId="0" borderId="0" applyFont="0" applyFill="0" applyBorder="0" applyAlignment="0" applyProtection="0"/>
    <xf numFmtId="199" fontId="96" fillId="0" borderId="0" applyFont="0" applyFill="0" applyBorder="0" applyAlignment="0" applyProtection="0"/>
    <xf numFmtId="0" fontId="120" fillId="0" borderId="0" applyNumberFormat="0" applyAlignment="0">
      <alignment horizontal="left"/>
    </xf>
    <xf numFmtId="170" fontId="15" fillId="0" borderId="0" applyFont="0" applyFill="0" applyBorder="0" applyAlignment="0" applyProtection="0"/>
    <xf numFmtId="170" fontId="80" fillId="0" borderId="0" applyFont="0" applyFill="0" applyBorder="0" applyAlignment="0" applyProtection="0"/>
    <xf numFmtId="14" fontId="56" fillId="0" borderId="0" applyFill="0" applyBorder="0" applyAlignment="0"/>
    <xf numFmtId="14" fontId="17" fillId="0" borderId="0"/>
    <xf numFmtId="182" fontId="17" fillId="0" borderId="0" applyFont="0" applyFill="0" applyBorder="0" applyAlignment="0" applyProtection="0"/>
    <xf numFmtId="199" fontId="38" fillId="0" borderId="0" applyFont="0" applyFill="0" applyBorder="0" applyAlignment="0" applyProtection="0"/>
    <xf numFmtId="193" fontId="17" fillId="0" borderId="0" applyFont="0" applyFill="0" applyBorder="0" applyAlignment="0" applyProtection="0"/>
    <xf numFmtId="184" fontId="118" fillId="0" borderId="0" applyFill="0" applyBorder="0" applyProtection="0"/>
    <xf numFmtId="0" fontId="73" fillId="69" borderId="30" applyNumberFormat="0" applyAlignment="0" applyProtection="0"/>
    <xf numFmtId="169" fontId="15" fillId="0" borderId="0" applyFill="0" applyBorder="0" applyAlignment="0"/>
    <xf numFmtId="169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169" fontId="15" fillId="0" borderId="0" applyFill="0" applyBorder="0" applyAlignment="0"/>
    <xf numFmtId="169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0" fontId="121" fillId="0" borderId="0" applyNumberFormat="0" applyAlignment="0">
      <alignment horizontal="left"/>
    </xf>
    <xf numFmtId="0" fontId="96" fillId="0" borderId="0" applyFont="0" applyFill="0" applyBorder="0" applyAlignment="0" applyProtection="0"/>
    <xf numFmtId="194" fontId="63" fillId="0" borderId="0" applyFont="0" applyFill="0" applyBorder="0" applyAlignment="0" applyProtection="0"/>
    <xf numFmtId="194" fontId="63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79" fontId="64" fillId="0" borderId="0" applyFont="0" applyFill="0" applyBorder="0" applyAlignment="0" applyProtection="0"/>
    <xf numFmtId="43" fontId="63" fillId="0" borderId="0" applyFont="0" applyFill="0" applyBorder="0" applyAlignment="0" applyProtection="0"/>
    <xf numFmtId="18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23" fillId="133" borderId="0" applyNumberFormat="0" applyBorder="0" applyAlignment="0" applyProtection="0"/>
    <xf numFmtId="0" fontId="75" fillId="134" borderId="0" applyNumberFormat="0" applyBorder="0" applyAlignment="0" applyProtection="0"/>
    <xf numFmtId="0" fontId="45" fillId="115" borderId="0" applyNumberFormat="0" applyBorder="0" applyAlignment="0" applyProtection="0"/>
    <xf numFmtId="38" fontId="63" fillId="2" borderId="0" applyNumberFormat="0" applyBorder="0" applyAlignment="0" applyProtection="0"/>
    <xf numFmtId="195" fontId="124" fillId="0" borderId="0" applyNumberFormat="0" applyFill="0" applyBorder="0" applyProtection="0">
      <alignment horizontal="right"/>
    </xf>
    <xf numFmtId="0" fontId="67" fillId="129" borderId="0" applyNumberFormat="0" applyBorder="0" applyAlignment="0" applyProtection="0"/>
    <xf numFmtId="0" fontId="65" fillId="0" borderId="2" applyNumberFormat="0" applyAlignment="0" applyProtection="0">
      <alignment horizontal="left" vertical="center"/>
    </xf>
    <xf numFmtId="0" fontId="65" fillId="0" borderId="3">
      <alignment horizontal="left" vertical="center"/>
    </xf>
    <xf numFmtId="0" fontId="46" fillId="0" borderId="59" applyNumberFormat="0" applyFill="0" applyAlignment="0" applyProtection="0"/>
    <xf numFmtId="0" fontId="47" fillId="0" borderId="60" applyNumberFormat="0" applyFill="0" applyAlignment="0" applyProtection="0"/>
    <xf numFmtId="0" fontId="48" fillId="0" borderId="61" applyNumberFormat="0" applyFill="0" applyAlignment="0" applyProtection="0"/>
    <xf numFmtId="0" fontId="48" fillId="0" borderId="0" applyNumberFormat="0" applyFill="0" applyBorder="0" applyAlignment="0" applyProtection="0"/>
    <xf numFmtId="0" fontId="63" fillId="80" borderId="0"/>
    <xf numFmtId="0" fontId="125" fillId="0" borderId="0" applyNumberFormat="0" applyFill="0" applyBorder="0" applyAlignment="0" applyProtection="0">
      <alignment vertical="top"/>
      <protection locked="0"/>
    </xf>
    <xf numFmtId="10" fontId="63" fillId="3" borderId="4" applyNumberFormat="0" applyBorder="0" applyAlignment="0" applyProtection="0"/>
    <xf numFmtId="0" fontId="37" fillId="47" borderId="45" applyNumberFormat="0" applyAlignment="0" applyProtection="0"/>
    <xf numFmtId="0" fontId="67" fillId="126" borderId="0" applyNumberFormat="0" applyBorder="0" applyAlignment="0" applyProtection="0"/>
    <xf numFmtId="0" fontId="67" fillId="135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122" borderId="0" applyNumberFormat="0" applyBorder="0" applyAlignment="0" applyProtection="0"/>
    <xf numFmtId="0" fontId="67" fillId="52" borderId="0" applyNumberFormat="0" applyBorder="0" applyAlignment="0" applyProtection="0"/>
    <xf numFmtId="0" fontId="67" fillId="12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5" fillId="134" borderId="0" applyNumberFormat="0" applyBorder="0" applyAlignment="0" applyProtection="0"/>
    <xf numFmtId="0" fontId="75" fillId="134" borderId="0" applyNumberFormat="0" applyBorder="0" applyAlignment="0" applyProtection="0"/>
    <xf numFmtId="0" fontId="76" fillId="49" borderId="34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69" fontId="15" fillId="0" borderId="0" applyFill="0" applyBorder="0" applyAlignment="0"/>
    <xf numFmtId="169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169" fontId="15" fillId="0" borderId="0" applyFill="0" applyBorder="0" applyAlignment="0"/>
    <xf numFmtId="169" fontId="80" fillId="0" borderId="0" applyFill="0" applyBorder="0" applyAlignment="0"/>
    <xf numFmtId="0" fontId="64" fillId="0" borderId="0"/>
    <xf numFmtId="174" fontId="15" fillId="0" borderId="0" applyFill="0" applyBorder="0" applyAlignment="0"/>
    <xf numFmtId="174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0" fontId="141" fillId="0" borderId="44" applyNumberFormat="0" applyFill="0" applyAlignment="0" applyProtection="0"/>
    <xf numFmtId="0" fontId="77" fillId="0" borderId="0" applyNumberFormat="0" applyFill="0" applyBorder="0" applyAlignment="0" applyProtection="0"/>
    <xf numFmtId="0" fontId="4" fillId="0" borderId="0"/>
    <xf numFmtId="0" fontId="37" fillId="0" borderId="0"/>
    <xf numFmtId="0" fontId="126" fillId="0" borderId="0"/>
    <xf numFmtId="188" fontId="7" fillId="0" borderId="0" applyFill="0" applyBorder="0" applyAlignment="0" applyProtection="0">
      <alignment horizontal="right"/>
    </xf>
    <xf numFmtId="188" fontId="7" fillId="0" borderId="0" applyFill="0" applyBorder="0" applyAlignment="0" applyProtection="0">
      <alignment horizontal="right"/>
    </xf>
    <xf numFmtId="0" fontId="127" fillId="18" borderId="0" applyNumberFormat="0" applyBorder="0" applyAlignment="0" applyProtection="0"/>
    <xf numFmtId="0" fontId="94" fillId="50" borderId="0" applyNumberFormat="0" applyBorder="0" applyAlignment="0" applyProtection="0"/>
    <xf numFmtId="0" fontId="51" fillId="18" borderId="0" applyNumberFormat="0" applyBorder="0" applyAlignment="0" applyProtection="0"/>
    <xf numFmtId="37" fontId="128" fillId="0" borderId="0"/>
    <xf numFmtId="175" fontId="21" fillId="0" borderId="0"/>
    <xf numFmtId="175" fontId="105" fillId="0" borderId="0"/>
    <xf numFmtId="189" fontId="21" fillId="0" borderId="0"/>
    <xf numFmtId="0" fontId="4" fillId="0" borderId="0"/>
    <xf numFmtId="0" fontId="4" fillId="0" borderId="0"/>
    <xf numFmtId="0" fontId="7" fillId="0" borderId="0"/>
    <xf numFmtId="0" fontId="64" fillId="0" borderId="0"/>
    <xf numFmtId="0" fontId="6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8" fillId="0" borderId="0"/>
    <xf numFmtId="0" fontId="142" fillId="0" borderId="0"/>
    <xf numFmtId="0" fontId="64" fillId="0" borderId="0"/>
    <xf numFmtId="0" fontId="7" fillId="0" borderId="0"/>
    <xf numFmtId="0" fontId="7" fillId="0" borderId="0"/>
    <xf numFmtId="0" fontId="16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4" fillId="0" borderId="0"/>
    <xf numFmtId="0" fontId="63" fillId="80" borderId="0"/>
    <xf numFmtId="0" fontId="63" fillId="80" borderId="0"/>
    <xf numFmtId="0" fontId="63" fillId="80" borderId="0"/>
    <xf numFmtId="0" fontId="142" fillId="0" borderId="0"/>
    <xf numFmtId="0" fontId="7" fillId="0" borderId="0"/>
    <xf numFmtId="0" fontId="4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6" fillId="0" borderId="0"/>
    <xf numFmtId="0" fontId="38" fillId="0" borderId="0"/>
    <xf numFmtId="0" fontId="64" fillId="0" borderId="0"/>
    <xf numFmtId="0" fontId="38" fillId="0" borderId="0"/>
    <xf numFmtId="0" fontId="63" fillId="80" borderId="0"/>
    <xf numFmtId="0" fontId="63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142" fillId="0" borderId="0"/>
    <xf numFmtId="0" fontId="142" fillId="0" borderId="0"/>
    <xf numFmtId="0" fontId="64" fillId="0" borderId="0"/>
    <xf numFmtId="0" fontId="7" fillId="0" borderId="0"/>
    <xf numFmtId="0" fontId="142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6" fillId="0" borderId="0"/>
    <xf numFmtId="0" fontId="64" fillId="0" borderId="0"/>
    <xf numFmtId="0" fontId="108" fillId="0" borderId="0"/>
    <xf numFmtId="0" fontId="37" fillId="0" borderId="0"/>
    <xf numFmtId="0" fontId="9" fillId="0" borderId="0"/>
    <xf numFmtId="0" fontId="9" fillId="0" borderId="0"/>
    <xf numFmtId="0" fontId="63" fillId="80" borderId="0"/>
    <xf numFmtId="0" fontId="9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106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126" fillId="0" borderId="0"/>
    <xf numFmtId="0" fontId="9" fillId="0" borderId="0"/>
    <xf numFmtId="0" fontId="63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107" fillId="0" borderId="0"/>
    <xf numFmtId="0" fontId="9" fillId="0" borderId="0"/>
    <xf numFmtId="0" fontId="9" fillId="0" borderId="0"/>
    <xf numFmtId="0" fontId="9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4" fillId="0" borderId="0"/>
    <xf numFmtId="0" fontId="63" fillId="80" borderId="0"/>
    <xf numFmtId="0" fontId="63" fillId="80" borderId="0"/>
    <xf numFmtId="0" fontId="4" fillId="0" borderId="0"/>
    <xf numFmtId="0" fontId="5" fillId="0" borderId="0"/>
    <xf numFmtId="0" fontId="96" fillId="116" borderId="45" applyNumberFormat="0" applyFont="0" applyAlignment="0" applyProtection="0"/>
    <xf numFmtId="0" fontId="129" fillId="0" borderId="0"/>
    <xf numFmtId="0" fontId="78" fillId="0" borderId="62" applyNumberFormat="0" applyFill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80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80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30" fillId="136" borderId="0"/>
    <xf numFmtId="169" fontId="15" fillId="0" borderId="0" applyFill="0" applyBorder="0" applyAlignment="0"/>
    <xf numFmtId="169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169" fontId="15" fillId="0" borderId="0" applyFill="0" applyBorder="0" applyAlignment="0"/>
    <xf numFmtId="169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165" fontId="131" fillId="0" borderId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7" fillId="0" borderId="63">
      <alignment horizontal="center"/>
    </xf>
    <xf numFmtId="0" fontId="7" fillId="0" borderId="63">
      <alignment horizontal="center"/>
    </xf>
    <xf numFmtId="3" fontId="17" fillId="0" borderId="0" applyFont="0" applyFill="0" applyBorder="0" applyAlignment="0" applyProtection="0"/>
    <xf numFmtId="0" fontId="17" fillId="137" borderId="0" applyNumberFormat="0" applyFont="0" applyBorder="0" applyAlignment="0" applyProtection="0"/>
    <xf numFmtId="196" fontId="132" fillId="0" borderId="0" applyNumberFormat="0" applyFill="0" applyBorder="0" applyAlignment="0" applyProtection="0">
      <alignment horizontal="left"/>
    </xf>
    <xf numFmtId="0" fontId="79" fillId="131" borderId="0" applyNumberFormat="0" applyBorder="0" applyAlignment="0" applyProtection="0"/>
    <xf numFmtId="0" fontId="79" fillId="131" borderId="0" applyNumberFormat="0" applyBorder="0" applyAlignment="0" applyProtection="0"/>
    <xf numFmtId="49" fontId="133" fillId="138" borderId="0" applyNumberFormat="0" applyFont="0" applyFill="0" applyBorder="0" applyAlignment="0">
      <alignment horizontal="center" vertical="center" wrapText="1" shrinkToFit="1"/>
    </xf>
    <xf numFmtId="0" fontId="56" fillId="50" borderId="34" applyNumberFormat="0" applyProtection="0">
      <alignment vertical="center"/>
    </xf>
    <xf numFmtId="4" fontId="16" fillId="28" borderId="34" applyNumberFormat="0" applyProtection="0">
      <alignment vertical="center"/>
    </xf>
    <xf numFmtId="0" fontId="101" fillId="50" borderId="34" applyNumberFormat="0" applyProtection="0">
      <alignment vertical="center"/>
    </xf>
    <xf numFmtId="0" fontId="56" fillId="50" borderId="34" applyNumberFormat="0" applyProtection="0">
      <alignment horizontal="left" vertical="center" indent="1"/>
    </xf>
    <xf numFmtId="4" fontId="16" fillId="28" borderId="34" applyNumberFormat="0" applyProtection="0">
      <alignment horizontal="left" vertical="center" indent="1"/>
    </xf>
    <xf numFmtId="0" fontId="56" fillId="50" borderId="34" applyNumberFormat="0" applyProtection="0">
      <alignment horizontal="left" vertical="center" indent="1"/>
    </xf>
    <xf numFmtId="0" fontId="7" fillId="110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56" fillId="81" borderId="34" applyNumberFormat="0" applyProtection="0">
      <alignment horizontal="right" vertical="center"/>
    </xf>
    <xf numFmtId="0" fontId="56" fillId="46" borderId="34" applyNumberFormat="0" applyProtection="0">
      <alignment horizontal="right" vertical="center"/>
    </xf>
    <xf numFmtId="0" fontId="56" fillId="73" borderId="34" applyNumberFormat="0" applyProtection="0">
      <alignment horizontal="right" vertical="center"/>
    </xf>
    <xf numFmtId="0" fontId="56" fillId="119" borderId="34" applyNumberFormat="0" applyProtection="0">
      <alignment horizontal="right" vertical="center"/>
    </xf>
    <xf numFmtId="0" fontId="56" fillId="124" borderId="34" applyNumberFormat="0" applyProtection="0">
      <alignment horizontal="right" vertical="center"/>
    </xf>
    <xf numFmtId="0" fontId="67" fillId="126" borderId="0" applyNumberFormat="0" applyBorder="0" applyAlignment="0" applyProtection="0"/>
    <xf numFmtId="0" fontId="56" fillId="76" borderId="34" applyNumberFormat="0" applyProtection="0">
      <alignment horizontal="right" vertical="center"/>
    </xf>
    <xf numFmtId="0" fontId="56" fillId="74" borderId="34" applyNumberFormat="0" applyProtection="0">
      <alignment horizontal="right" vertical="center"/>
    </xf>
    <xf numFmtId="0" fontId="56" fillId="139" borderId="34" applyNumberFormat="0" applyProtection="0">
      <alignment horizontal="right" vertical="center"/>
    </xf>
    <xf numFmtId="0" fontId="56" fillId="118" borderId="34" applyNumberFormat="0" applyProtection="0">
      <alignment horizontal="right" vertical="center"/>
    </xf>
    <xf numFmtId="0" fontId="102" fillId="140" borderId="34" applyNumberFormat="0" applyProtection="0">
      <alignment horizontal="left" vertical="center" indent="1"/>
    </xf>
    <xf numFmtId="4" fontId="54" fillId="39" borderId="34" applyNumberFormat="0" applyProtection="0">
      <alignment horizontal="left" vertical="center" indent="1"/>
    </xf>
    <xf numFmtId="0" fontId="56" fillId="141" borderId="64" applyNumberFormat="0" applyProtection="0">
      <alignment horizontal="left" vertical="center" indent="1"/>
    </xf>
    <xf numFmtId="4" fontId="16" fillId="40" borderId="36" applyNumberFormat="0" applyProtection="0">
      <alignment horizontal="left" vertical="center" indent="1"/>
    </xf>
    <xf numFmtId="0" fontId="55" fillId="75" borderId="0" applyNumberFormat="0" applyProtection="0">
      <alignment horizontal="left" vertical="center" indent="1"/>
    </xf>
    <xf numFmtId="0" fontId="7" fillId="110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0" borderId="0"/>
    <xf numFmtId="0" fontId="7" fillId="0" borderId="0"/>
    <xf numFmtId="0" fontId="56" fillId="141" borderId="34" applyNumberFormat="0" applyProtection="0">
      <alignment horizontal="left" vertical="center" indent="1"/>
    </xf>
    <xf numFmtId="4" fontId="56" fillId="40" borderId="34" applyNumberFormat="0" applyProtection="0">
      <alignment horizontal="left" vertical="center" indent="1"/>
    </xf>
    <xf numFmtId="0" fontId="56" fillId="142" borderId="34" applyNumberFormat="0" applyProtection="0">
      <alignment horizontal="left" vertical="center" indent="1"/>
    </xf>
    <xf numFmtId="4" fontId="56" fillId="42" borderId="34" applyNumberFormat="0" applyProtection="0">
      <alignment horizontal="left" vertical="center" indent="1"/>
    </xf>
    <xf numFmtId="0" fontId="7" fillId="142" borderId="34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64" fillId="0" borderId="0"/>
    <xf numFmtId="0" fontId="7" fillId="142" borderId="34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7" fillId="69" borderId="34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37" fillId="0" borderId="0"/>
    <xf numFmtId="0" fontId="7" fillId="69" borderId="34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7" fillId="49" borderId="34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7" fillId="49" borderId="34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96" fillId="29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110" borderId="34" applyNumberFormat="0" applyProtection="0">
      <alignment horizontal="left" vertical="center" indent="1"/>
    </xf>
    <xf numFmtId="0" fontId="64" fillId="0" borderId="0"/>
    <xf numFmtId="0" fontId="7" fillId="110" borderId="34" applyNumberFormat="0" applyProtection="0">
      <alignment horizontal="left" vertical="center" indent="1"/>
    </xf>
    <xf numFmtId="0" fontId="67" fillId="73" borderId="0" applyNumberFormat="0" applyBorder="0" applyAlignment="0" applyProtection="0"/>
    <xf numFmtId="0" fontId="7" fillId="110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110" borderId="34" applyNumberFormat="0" applyProtection="0">
      <alignment horizontal="left" vertical="center" indent="1"/>
    </xf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56" fillId="47" borderId="34" applyNumberFormat="0" applyProtection="0">
      <alignment vertical="center"/>
    </xf>
    <xf numFmtId="0" fontId="101" fillId="47" borderId="34" applyNumberFormat="0" applyProtection="0">
      <alignment vertical="center"/>
    </xf>
    <xf numFmtId="0" fontId="56" fillId="47" borderId="34" applyNumberFormat="0" applyProtection="0">
      <alignment horizontal="left" vertical="center" indent="1"/>
    </xf>
    <xf numFmtId="0" fontId="56" fillId="47" borderId="34" applyNumberFormat="0" applyProtection="0">
      <alignment horizontal="left" vertical="center" indent="1"/>
    </xf>
    <xf numFmtId="0" fontId="56" fillId="141" borderId="34" applyNumberFormat="0" applyProtection="0">
      <alignment horizontal="right" vertical="center"/>
    </xf>
    <xf numFmtId="0" fontId="56" fillId="141" borderId="34" applyNumberFormat="0" applyProtection="0">
      <alignment horizontal="right" vertical="center"/>
    </xf>
    <xf numFmtId="0" fontId="101" fillId="141" borderId="34" applyNumberFormat="0" applyProtection="0">
      <alignment horizontal="right" vertical="center"/>
    </xf>
    <xf numFmtId="0" fontId="7" fillId="110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110" borderId="34" applyNumberFormat="0" applyProtection="0">
      <alignment horizontal="left" vertical="center" indent="1"/>
    </xf>
    <xf numFmtId="0" fontId="103" fillId="141" borderId="34" applyNumberFormat="0" applyProtection="0">
      <alignment horizontal="right" vertical="center"/>
    </xf>
    <xf numFmtId="0" fontId="134" fillId="143" borderId="0"/>
    <xf numFmtId="0" fontId="135" fillId="143" borderId="0"/>
    <xf numFmtId="0" fontId="136" fillId="4" borderId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124" fillId="0" borderId="0">
      <alignment horizontal="center"/>
    </xf>
    <xf numFmtId="0" fontId="7" fillId="0" borderId="0"/>
    <xf numFmtId="0" fontId="104" fillId="0" borderId="0"/>
    <xf numFmtId="0" fontId="5" fillId="0" borderId="0"/>
    <xf numFmtId="0" fontId="14" fillId="0" borderId="0"/>
    <xf numFmtId="0" fontId="104" fillId="0" borderId="0"/>
    <xf numFmtId="192" fontId="118" fillId="0" borderId="0" applyFill="0" applyBorder="0" applyAlignment="0" applyProtection="0"/>
    <xf numFmtId="40" fontId="137" fillId="0" borderId="0" applyBorder="0">
      <alignment horizontal="right"/>
    </xf>
    <xf numFmtId="0" fontId="95" fillId="79" borderId="29" applyNumberFormat="0" applyAlignment="0" applyProtection="0"/>
    <xf numFmtId="0" fontId="84" fillId="49" borderId="29" applyNumberFormat="0" applyAlignment="0" applyProtection="0"/>
    <xf numFmtId="0" fontId="95" fillId="79" borderId="29" applyNumberFormat="0" applyAlignment="0" applyProtection="0"/>
    <xf numFmtId="9" fontId="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7" fillId="0" borderId="0" applyFill="0" applyBorder="0" applyAlignment="0" applyProtection="0"/>
    <xf numFmtId="9" fontId="12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8" fillId="0" borderId="65" applyNumberFormat="0" applyFont="0"/>
    <xf numFmtId="0" fontId="7" fillId="0" borderId="0"/>
    <xf numFmtId="0" fontId="7" fillId="0" borderId="0"/>
    <xf numFmtId="177" fontId="15" fillId="0" borderId="0" applyFill="0" applyBorder="0" applyAlignment="0"/>
    <xf numFmtId="177" fontId="80" fillId="0" borderId="0" applyFill="0" applyBorder="0" applyAlignment="0"/>
    <xf numFmtId="178" fontId="15" fillId="0" borderId="0" applyFill="0" applyBorder="0" applyAlignment="0"/>
    <xf numFmtId="178" fontId="80" fillId="0" borderId="0" applyFill="0" applyBorder="0" applyAlignment="0"/>
    <xf numFmtId="0" fontId="7" fillId="0" borderId="0"/>
    <xf numFmtId="0" fontId="7" fillId="0" borderId="0"/>
    <xf numFmtId="0" fontId="60" fillId="0" borderId="0" applyNumberFormat="0" applyFill="0" applyBorder="0" applyAlignment="0" applyProtection="0"/>
    <xf numFmtId="20" fontId="17" fillId="0" borderId="0"/>
    <xf numFmtId="0" fontId="139" fillId="0" borderId="0"/>
    <xf numFmtId="185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197" fontId="17" fillId="0" borderId="0" applyFont="0" applyFill="0" applyBorder="0" applyAlignment="0" applyProtection="0"/>
    <xf numFmtId="198" fontId="17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96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96" fillId="0" borderId="0"/>
    <xf numFmtId="0" fontId="14" fillId="0" borderId="0"/>
    <xf numFmtId="0" fontId="96" fillId="0" borderId="0"/>
    <xf numFmtId="0" fontId="96" fillId="0" borderId="0"/>
    <xf numFmtId="0" fontId="96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96" fillId="0" borderId="0"/>
    <xf numFmtId="0" fontId="14" fillId="0" borderId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39" fillId="114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39" fillId="1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39" fillId="115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39" fillId="78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39" fillId="114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39" fillId="116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39" fillId="114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39" fillId="12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39" fillId="11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39" fillId="120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39" fillId="114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39" fillId="12" borderId="0" applyNumberFormat="0" applyBorder="0" applyAlignment="0" applyProtection="0"/>
    <xf numFmtId="0" fontId="9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00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43" fontId="63" fillId="0" borderId="0" applyFont="0" applyFill="0" applyBorder="0" applyAlignment="0" applyProtection="0"/>
    <xf numFmtId="180" fontId="38" fillId="0" borderId="0" applyFont="0" applyFill="0" applyBorder="0" applyAlignment="0" applyProtection="0"/>
    <xf numFmtId="187" fontId="7" fillId="0" borderId="0" applyFill="0" applyBorder="0" applyAlignment="0" applyProtection="0"/>
    <xf numFmtId="180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7" fontId="7" fillId="0" borderId="0" applyFill="0" applyBorder="0" applyAlignment="0" applyProtection="0"/>
    <xf numFmtId="180" fontId="38" fillId="0" borderId="0" applyFont="0" applyFill="0" applyBorder="0" applyAlignment="0" applyProtection="0"/>
    <xf numFmtId="0" fontId="49" fillId="12" borderId="29" applyNumberFormat="0" applyAlignment="0" applyProtection="0"/>
    <xf numFmtId="0" fontId="49" fillId="12" borderId="29" applyNumberFormat="0" applyAlignment="0" applyProtection="0"/>
    <xf numFmtId="0" fontId="49" fillId="12" borderId="29" applyNumberFormat="0" applyAlignment="0" applyProtection="0"/>
    <xf numFmtId="0" fontId="49" fillId="12" borderId="29" applyNumberFormat="0" applyAlignment="0" applyProtection="0"/>
    <xf numFmtId="0" fontId="49" fillId="12" borderId="29" applyNumberFormat="0" applyAlignment="0" applyProtection="0"/>
    <xf numFmtId="0" fontId="49" fillId="12" borderId="29" applyNumberFormat="0" applyAlignment="0" applyProtection="0"/>
    <xf numFmtId="0" fontId="49" fillId="12" borderId="29" applyNumberFormat="0" applyAlignment="0" applyProtection="0"/>
    <xf numFmtId="0" fontId="49" fillId="12" borderId="29" applyNumberFormat="0" applyAlignment="0" applyProtection="0"/>
    <xf numFmtId="0" fontId="49" fillId="12" borderId="29" applyNumberFormat="0" applyAlignment="0" applyProtection="0"/>
    <xf numFmtId="0" fontId="49" fillId="12" borderId="29" applyNumberFormat="0" applyAlignment="0" applyProtection="0"/>
    <xf numFmtId="0" fontId="64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63" fillId="80" borderId="0"/>
    <xf numFmtId="0" fontId="96" fillId="0" borderId="0"/>
    <xf numFmtId="0" fontId="96" fillId="0" borderId="0"/>
    <xf numFmtId="0" fontId="63" fillId="80" borderId="0"/>
    <xf numFmtId="0" fontId="96" fillId="0" borderId="0"/>
    <xf numFmtId="0" fontId="63" fillId="8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5" fillId="0" borderId="0"/>
    <xf numFmtId="0" fontId="96" fillId="0" borderId="0"/>
    <xf numFmtId="0" fontId="5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45" fillId="0" borderId="0"/>
    <xf numFmtId="0" fontId="14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06" fillId="0" borderId="0"/>
    <xf numFmtId="0" fontId="63" fillId="80" borderId="0"/>
    <xf numFmtId="0" fontId="64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07" fillId="0" borderId="0"/>
    <xf numFmtId="0" fontId="10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6" fillId="97" borderId="55" applyNumberFormat="0" applyFont="0" applyAlignment="0" applyProtection="0"/>
    <xf numFmtId="0" fontId="146" fillId="97" borderId="55" applyNumberFormat="0" applyFont="0" applyAlignment="0" applyProtection="0"/>
    <xf numFmtId="0" fontId="146" fillId="97" borderId="55" applyNumberFormat="0" applyFont="0" applyAlignment="0" applyProtection="0"/>
    <xf numFmtId="0" fontId="146" fillId="97" borderId="55" applyNumberFormat="0" applyFont="0" applyAlignment="0" applyProtection="0"/>
    <xf numFmtId="0" fontId="96" fillId="116" borderId="45" applyNumberFormat="0" applyFont="0" applyAlignment="0" applyProtection="0"/>
    <xf numFmtId="0" fontId="147" fillId="78" borderId="66" applyNumberForma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46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4" fontId="18" fillId="18" borderId="38" applyNumberFormat="0" applyProtection="0">
      <alignment vertical="center"/>
    </xf>
    <xf numFmtId="4" fontId="18" fillId="28" borderId="38" applyNumberFormat="0" applyProtection="0">
      <alignment horizontal="left" vertical="center" indent="1"/>
    </xf>
    <xf numFmtId="4" fontId="18" fillId="21" borderId="38" applyNumberFormat="0" applyProtection="0">
      <alignment horizontal="left" vertical="center" indent="1"/>
    </xf>
    <xf numFmtId="4" fontId="18" fillId="86" borderId="38" applyNumberFormat="0" applyProtection="0">
      <alignment horizontal="right" vertical="center"/>
    </xf>
    <xf numFmtId="0" fontId="7" fillId="0" borderId="0"/>
    <xf numFmtId="0" fontId="64" fillId="0" borderId="0"/>
    <xf numFmtId="0" fontId="18" fillId="26" borderId="38" applyNumberFormat="0" applyProtection="0">
      <alignment horizontal="left" vertical="center" indent="1"/>
    </xf>
    <xf numFmtId="0" fontId="18" fillId="44" borderId="38" applyNumberFormat="0" applyProtection="0">
      <alignment horizontal="left" vertical="center" indent="1"/>
    </xf>
    <xf numFmtId="0" fontId="4" fillId="0" borderId="0"/>
    <xf numFmtId="0" fontId="18" fillId="87" borderId="38" applyNumberFormat="0" applyProtection="0">
      <alignment horizontal="left" vertical="center" indent="1"/>
    </xf>
    <xf numFmtId="0" fontId="18" fillId="87" borderId="38" applyNumberFormat="0" applyProtection="0">
      <alignment horizontal="left" vertical="center" indent="1"/>
    </xf>
    <xf numFmtId="0" fontId="18" fillId="87" borderId="46" applyNumberFormat="0" applyProtection="0">
      <alignment horizontal="left" vertical="top" indent="1"/>
    </xf>
    <xf numFmtId="4" fontId="18" fillId="0" borderId="38" applyNumberFormat="0" applyProtection="0">
      <alignment horizontal="right" vertical="center"/>
    </xf>
    <xf numFmtId="4" fontId="18" fillId="21" borderId="38" applyNumberFormat="0" applyProtection="0">
      <alignment horizontal="left" vertical="center" indent="1"/>
    </xf>
    <xf numFmtId="0" fontId="39" fillId="0" borderId="0"/>
    <xf numFmtId="0" fontId="5" fillId="0" borderId="0"/>
    <xf numFmtId="0" fontId="104" fillId="0" borderId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7" fillId="0" borderId="0"/>
    <xf numFmtId="0" fontId="61" fillId="0" borderId="67" applyNumberFormat="0" applyFill="0" applyAlignment="0" applyProtection="0"/>
    <xf numFmtId="0" fontId="50" fillId="0" borderId="0" applyNumberFormat="0" applyFill="0" applyBorder="0" applyAlignment="0" applyProtection="0"/>
    <xf numFmtId="0" fontId="67" fillId="73" borderId="0" applyNumberFormat="0" applyBorder="0" applyAlignment="0" applyProtection="0"/>
    <xf numFmtId="0" fontId="37" fillId="0" borderId="0"/>
    <xf numFmtId="0" fontId="64" fillId="0" borderId="0"/>
    <xf numFmtId="0" fontId="4" fillId="0" borderId="0"/>
    <xf numFmtId="0" fontId="7" fillId="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64" fillId="0" borderId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37" fillId="0" borderId="0"/>
    <xf numFmtId="0" fontId="64" fillId="0" borderId="0"/>
    <xf numFmtId="0" fontId="64" fillId="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67" fillId="129" borderId="0" applyNumberFormat="0" applyBorder="0" applyAlignment="0" applyProtection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3" fillId="80" borderId="0"/>
    <xf numFmtId="0" fontId="64" fillId="0" borderId="0"/>
    <xf numFmtId="0" fontId="67" fillId="126" borderId="0" applyNumberFormat="0" applyBorder="0" applyAlignment="0" applyProtection="0"/>
    <xf numFmtId="0" fontId="7" fillId="0" borderId="0"/>
    <xf numFmtId="0" fontId="64" fillId="0" borderId="0"/>
    <xf numFmtId="0" fontId="37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7" fillId="0" borderId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7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63" fillId="80" borderId="0"/>
    <xf numFmtId="0" fontId="64" fillId="0" borderId="0"/>
    <xf numFmtId="0" fontId="64" fillId="0" borderId="0"/>
    <xf numFmtId="0" fontId="37" fillId="0" borderId="0"/>
    <xf numFmtId="0" fontId="67" fillId="129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3" fillId="0" borderId="0"/>
    <xf numFmtId="17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179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5" fillId="0" borderId="53" applyNumberFormat="0" applyFill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8" applyNumberFormat="0" applyAlignment="0" applyProtection="0"/>
    <xf numFmtId="0" fontId="43" fillId="94" borderId="30" applyNumberFormat="0" applyAlignment="0" applyProtection="0"/>
    <xf numFmtId="0" fontId="40" fillId="93" borderId="0" applyNumberFormat="0" applyBorder="0" applyAlignment="0" applyProtection="0"/>
    <xf numFmtId="0" fontId="39" fillId="61" borderId="0" applyNumberFormat="0" applyBorder="0" applyAlignment="0" applyProtection="0"/>
    <xf numFmtId="0" fontId="45" fillId="67" borderId="0" applyNumberFormat="0" applyBorder="0" applyAlignment="0" applyProtection="0"/>
    <xf numFmtId="0" fontId="40" fillId="93" borderId="0" applyNumberFormat="0" applyBorder="0" applyAlignment="0" applyProtection="0"/>
    <xf numFmtId="0" fontId="46" fillId="0" borderId="50" applyNumberFormat="0" applyFill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40" fillId="93" borderId="0" applyNumberFormat="0" applyBorder="0" applyAlignment="0" applyProtection="0"/>
    <xf numFmtId="0" fontId="92" fillId="67" borderId="38" applyNumberFormat="0" applyAlignment="0" applyProtection="0"/>
    <xf numFmtId="0" fontId="40" fillId="56" borderId="0" applyNumberFormat="0" applyBorder="0" applyAlignment="0" applyProtection="0"/>
    <xf numFmtId="0" fontId="49" fillId="12" borderId="29" applyNumberFormat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9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2" borderId="0" applyNumberFormat="0" applyBorder="0" applyAlignment="0" applyProtection="0"/>
    <xf numFmtId="0" fontId="52" fillId="96" borderId="34" applyNumberFormat="0" applyAlignment="0" applyProtection="0"/>
    <xf numFmtId="0" fontId="92" fillId="67" borderId="38" applyNumberFormat="0" applyAlignment="0" applyProtection="0"/>
    <xf numFmtId="0" fontId="46" fillId="0" borderId="31" applyNumberFormat="0" applyFill="0" applyAlignment="0" applyProtection="0"/>
    <xf numFmtId="0" fontId="47" fillId="0" borderId="32" applyNumberFormat="0" applyFill="0" applyAlignment="0" applyProtection="0"/>
    <xf numFmtId="0" fontId="48" fillId="0" borderId="33" applyNumberFormat="0" applyFill="0" applyAlignment="0" applyProtection="0"/>
    <xf numFmtId="0" fontId="49" fillId="12" borderId="29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179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50" fillId="0" borderId="35" applyNumberFormat="0" applyFill="0" applyAlignment="0" applyProtection="0"/>
    <xf numFmtId="0" fontId="40" fillId="91" borderId="0" applyNumberFormat="0" applyBorder="0" applyAlignment="0" applyProtection="0"/>
    <xf numFmtId="0" fontId="93" fillId="0" borderId="0" applyNumberFormat="0" applyFill="0" applyBorder="0" applyAlignment="0" applyProtection="0"/>
    <xf numFmtId="0" fontId="7" fillId="11" borderId="29" applyNumberFormat="0" applyFont="0" applyAlignment="0" applyProtection="0"/>
    <xf numFmtId="0" fontId="52" fillId="15" borderId="34" applyNumberFormat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8" fillId="0" borderId="52" applyNumberFormat="0" applyFill="0" applyAlignment="0" applyProtection="0"/>
    <xf numFmtId="0" fontId="49" fillId="12" borderId="29" applyNumberFormat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49" fillId="12" borderId="29" applyNumberForma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9" fillId="12" borderId="29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61" fillId="0" borderId="37" applyNumberFormat="0" applyFill="0" applyAlignment="0" applyProtection="0"/>
    <xf numFmtId="0" fontId="62" fillId="0" borderId="0" applyNumberFormat="0" applyFill="0" applyBorder="0" applyAlignment="0" applyProtection="0"/>
    <xf numFmtId="179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9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49" fillId="12" borderId="29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9" fillId="12" borderId="29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92" fillId="67" borderId="38" applyNumberFormat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0" fontId="40" fillId="92" borderId="0" applyNumberFormat="0" applyBorder="0" applyAlignment="0" applyProtection="0"/>
    <xf numFmtId="0" fontId="18" fillId="80" borderId="0"/>
    <xf numFmtId="0" fontId="47" fillId="0" borderId="51" applyNumberFormat="0" applyFill="0" applyAlignment="0" applyProtection="0"/>
    <xf numFmtId="0" fontId="61" fillId="0" borderId="54" applyNumberFormat="0" applyFill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8" fillId="66" borderId="38" applyNumberFormat="0" applyFon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87" fontId="7" fillId="0" borderId="0" applyFill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64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64" fillId="0" borderId="0"/>
    <xf numFmtId="0" fontId="63" fillId="80" borderId="0"/>
    <xf numFmtId="0" fontId="37" fillId="0" borderId="0"/>
    <xf numFmtId="0" fontId="64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202" fontId="132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5" fillId="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7" fillId="0" borderId="0"/>
    <xf numFmtId="0" fontId="64" fillId="0" borderId="0"/>
    <xf numFmtId="0" fontId="5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18" fillId="17" borderId="38" applyNumberFormat="0" applyProtection="0">
      <alignment horizontal="left" vertical="center" indent="1"/>
    </xf>
    <xf numFmtId="0" fontId="18" fillId="26" borderId="38" applyNumberFormat="0" applyProtection="0">
      <alignment horizontal="left" vertical="center" indent="1"/>
    </xf>
    <xf numFmtId="0" fontId="18" fillId="44" borderId="38" applyNumberFormat="0" applyProtection="0">
      <alignment horizontal="left" vertical="center" indent="1"/>
    </xf>
    <xf numFmtId="0" fontId="18" fillId="87" borderId="38" applyNumberFormat="0" applyProtection="0">
      <alignment horizontal="left" vertical="center" indent="1"/>
    </xf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2" fillId="67" borderId="38" applyNumberFormat="0" applyAlignment="0" applyProtection="0"/>
    <xf numFmtId="0" fontId="91" fillId="96" borderId="38" applyNumberFormat="0" applyAlignment="0" applyProtection="0"/>
    <xf numFmtId="0" fontId="43" fillId="94" borderId="30" applyNumberFormat="0" applyAlignment="0" applyProtection="0"/>
    <xf numFmtId="0" fontId="46" fillId="0" borderId="50" applyNumberFormat="0" applyFill="0" applyAlignment="0" applyProtection="0"/>
    <xf numFmtId="0" fontId="47" fillId="0" borderId="51" applyNumberFormat="0" applyFill="0" applyAlignment="0" applyProtection="0"/>
    <xf numFmtId="0" fontId="48" fillId="0" borderId="52" applyNumberFormat="0" applyFill="0" applyAlignment="0" applyProtection="0"/>
    <xf numFmtId="0" fontId="48" fillId="0" borderId="0" applyNumberFormat="0" applyFill="0" applyBorder="0" applyAlignment="0" applyProtection="0"/>
    <xf numFmtId="0" fontId="38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38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43" fillId="94" borderId="30" applyNumberFormat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39" fillId="61" borderId="0" applyNumberFormat="0" applyBorder="0" applyAlignment="0" applyProtection="0"/>
    <xf numFmtId="0" fontId="46" fillId="0" borderId="50" applyNumberFormat="0" applyFill="0" applyAlignment="0" applyProtection="0"/>
    <xf numFmtId="0" fontId="47" fillId="0" borderId="51" applyNumberFormat="0" applyFill="0" applyAlignment="0" applyProtection="0"/>
    <xf numFmtId="0" fontId="48" fillId="0" borderId="52" applyNumberFormat="0" applyFill="0" applyAlignment="0" applyProtection="0"/>
    <xf numFmtId="0" fontId="45" fillId="0" borderId="53" applyNumberFormat="0" applyFill="0" applyAlignment="0" applyProtection="0"/>
    <xf numFmtId="0" fontId="92" fillId="67" borderId="38" applyNumberFormat="0" applyAlignment="0" applyProtection="0"/>
    <xf numFmtId="0" fontId="92" fillId="67" borderId="38" applyNumberFormat="0" applyAlignment="0" applyProtection="0"/>
    <xf numFmtId="0" fontId="92" fillId="67" borderId="38" applyNumberFormat="0" applyAlignment="0" applyProtection="0"/>
    <xf numFmtId="0" fontId="1" fillId="97" borderId="55" applyNumberFormat="0" applyFont="0" applyAlignment="0" applyProtection="0"/>
    <xf numFmtId="0" fontId="1" fillId="97" borderId="55" applyNumberFormat="0" applyFont="0" applyAlignment="0" applyProtection="0"/>
    <xf numFmtId="0" fontId="1" fillId="97" borderId="55" applyNumberFormat="0" applyFont="0" applyAlignment="0" applyProtection="0"/>
    <xf numFmtId="0" fontId="1" fillId="97" borderId="55" applyNumberFormat="0" applyFont="0" applyAlignment="0" applyProtection="0"/>
    <xf numFmtId="0" fontId="18" fillId="66" borderId="38" applyNumberFormat="0" applyFon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52" fillId="96" borderId="34" applyNumberFormat="0" applyAlignment="0" applyProtection="0"/>
    <xf numFmtId="0" fontId="45" fillId="0" borderId="53" applyNumberFormat="0" applyFill="0" applyAlignment="0" applyProtection="0"/>
    <xf numFmtId="0" fontId="45" fillId="67" borderId="0" applyNumberFormat="0" applyBorder="0" applyAlignment="0" applyProtection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7" fillId="0" borderId="0"/>
    <xf numFmtId="0" fontId="18" fillId="66" borderId="38" applyNumberFormat="0" applyFont="0" applyAlignment="0" applyProtection="0"/>
    <xf numFmtId="0" fontId="52" fillId="96" borderId="34" applyNumberFormat="0" applyAlignment="0" applyProtection="0"/>
    <xf numFmtId="0" fontId="61" fillId="0" borderId="54" applyNumberFormat="0" applyFill="0" applyAlignment="0" applyProtection="0"/>
    <xf numFmtId="177" fontId="15" fillId="0" borderId="0" applyFont="0" applyFill="0" applyBorder="0" applyAlignment="0" applyProtection="0"/>
    <xf numFmtId="0" fontId="90" fillId="66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18" fillId="85" borderId="47" applyNumberFormat="0" applyProtection="0">
      <alignment horizontal="left" vertical="center" indent="1"/>
    </xf>
    <xf numFmtId="0" fontId="64" fillId="0" borderId="0"/>
    <xf numFmtId="4" fontId="38" fillId="23" borderId="47" applyNumberFormat="0" applyProtection="0">
      <alignment horizontal="left" vertical="center" indent="1"/>
    </xf>
    <xf numFmtId="0" fontId="64" fillId="0" borderId="0"/>
    <xf numFmtId="0" fontId="64" fillId="0" borderId="0"/>
    <xf numFmtId="4" fontId="18" fillId="87" borderId="47" applyNumberFormat="0" applyProtection="0">
      <alignment horizontal="left" vertical="center" indent="1"/>
    </xf>
    <xf numFmtId="0" fontId="64" fillId="0" borderId="0"/>
    <xf numFmtId="4" fontId="18" fillId="86" borderId="47" applyNumberFormat="0" applyProtection="0">
      <alignment horizontal="left" vertical="center" indent="1"/>
    </xf>
    <xf numFmtId="0" fontId="18" fillId="23" borderId="46" applyNumberFormat="0" applyProtection="0">
      <alignment horizontal="left" vertical="top" indent="1"/>
    </xf>
    <xf numFmtId="0" fontId="64" fillId="0" borderId="0"/>
    <xf numFmtId="0" fontId="18" fillId="86" borderId="46" applyNumberFormat="0" applyProtection="0">
      <alignment horizontal="left" vertical="top" indent="1"/>
    </xf>
    <xf numFmtId="0" fontId="64" fillId="0" borderId="0"/>
    <xf numFmtId="0" fontId="18" fillId="44" borderId="46" applyNumberFormat="0" applyProtection="0">
      <alignment horizontal="left" vertical="top" indent="1"/>
    </xf>
    <xf numFmtId="0" fontId="64" fillId="0" borderId="0"/>
    <xf numFmtId="0" fontId="18" fillId="87" borderId="46" applyNumberFormat="0" applyProtection="0">
      <alignment horizontal="left" vertical="top" indent="1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88" fillId="89" borderId="47" applyNumberFormat="0" applyProtection="0">
      <alignment horizontal="left" vertical="center" indent="1"/>
    </xf>
    <xf numFmtId="0" fontId="64" fillId="0" borderId="0"/>
    <xf numFmtId="0" fontId="45" fillId="67" borderId="0" applyNumberFormat="0" applyBorder="0" applyAlignment="0" applyProtection="0"/>
    <xf numFmtId="0" fontId="45" fillId="67" borderId="0" applyNumberFormat="0" applyBorder="0" applyAlignment="0" applyProtection="0"/>
    <xf numFmtId="0" fontId="91" fillId="96" borderId="38" applyNumberFormat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1" fillId="0" borderId="54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1" fillId="97" borderId="55" applyNumberFormat="0" applyFont="0" applyAlignment="0" applyProtection="0"/>
    <xf numFmtId="0" fontId="1" fillId="97" borderId="55" applyNumberFormat="0" applyFont="0" applyAlignment="0" applyProtection="0"/>
    <xf numFmtId="0" fontId="1" fillId="97" borderId="55" applyNumberFormat="0" applyFont="0" applyAlignment="0" applyProtection="0"/>
    <xf numFmtId="0" fontId="1" fillId="97" borderId="5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63" fillId="80" borderId="0"/>
    <xf numFmtId="0" fontId="7" fillId="0" borderId="0"/>
  </cellStyleXfs>
  <cellXfs count="519">
    <xf numFmtId="0" fontId="0" fillId="0" borderId="0" xfId="0"/>
    <xf numFmtId="0" fontId="6" fillId="4" borderId="0" xfId="33" applyFont="1" applyFill="1"/>
    <xf numFmtId="0" fontId="6" fillId="4" borderId="0" xfId="33" applyFont="1" applyFill="1" applyBorder="1"/>
    <xf numFmtId="0" fontId="11" fillId="4" borderId="0" xfId="31" applyFont="1" applyFill="1"/>
    <xf numFmtId="0" fontId="11" fillId="4" borderId="0" xfId="31" applyFont="1" applyFill="1" applyBorder="1"/>
    <xf numFmtId="0" fontId="11" fillId="0" borderId="0" xfId="30" applyFont="1"/>
    <xf numFmtId="0" fontId="11" fillId="0" borderId="0" xfId="30" applyFont="1" applyFill="1" applyBorder="1"/>
    <xf numFmtId="0" fontId="13" fillId="0" borderId="0" xfId="30" applyFont="1" applyFill="1" applyBorder="1"/>
    <xf numFmtId="0" fontId="26" fillId="5" borderId="0" xfId="32" applyFont="1" applyFill="1" applyBorder="1" applyAlignment="1">
      <alignment vertical="top"/>
    </xf>
    <xf numFmtId="0" fontId="26" fillId="5" borderId="0" xfId="33" applyFont="1" applyFill="1"/>
    <xf numFmtId="37" fontId="25" fillId="5" borderId="0" xfId="33" applyNumberFormat="1" applyFont="1" applyFill="1" applyBorder="1" applyProtection="1"/>
    <xf numFmtId="37" fontId="26" fillId="5" borderId="0" xfId="33" applyNumberFormat="1" applyFont="1" applyFill="1" applyBorder="1" applyProtection="1"/>
    <xf numFmtId="37" fontId="26" fillId="5" borderId="5" xfId="33" applyNumberFormat="1" applyFont="1" applyFill="1" applyBorder="1" applyProtection="1"/>
    <xf numFmtId="37" fontId="25" fillId="5" borderId="5" xfId="33" applyNumberFormat="1" applyFont="1" applyFill="1" applyBorder="1" applyProtection="1"/>
    <xf numFmtId="0" fontId="26" fillId="5" borderId="0" xfId="30" applyFont="1" applyFill="1"/>
    <xf numFmtId="166" fontId="27" fillId="7" borderId="0" xfId="39" applyFont="1" applyFill="1" applyBorder="1" applyProtection="1"/>
    <xf numFmtId="37" fontId="25" fillId="9" borderId="6" xfId="33" applyNumberFormat="1" applyFont="1" applyFill="1" applyBorder="1" applyProtection="1"/>
    <xf numFmtId="37" fontId="26" fillId="7" borderId="0" xfId="35" applyNumberFormat="1" applyFont="1" applyFill="1" applyBorder="1" applyAlignment="1" applyProtection="1">
      <alignment horizontal="left"/>
    </xf>
    <xf numFmtId="37" fontId="26" fillId="7" borderId="5" xfId="35" applyNumberFormat="1" applyFont="1" applyFill="1" applyBorder="1" applyAlignment="1" applyProtection="1">
      <alignment horizontal="left"/>
    </xf>
    <xf numFmtId="0" fontId="26" fillId="5" borderId="0" xfId="31" applyFont="1" applyFill="1" applyBorder="1"/>
    <xf numFmtId="37" fontId="26" fillId="5" borderId="0" xfId="31" applyNumberFormat="1" applyFont="1" applyFill="1" applyBorder="1" applyProtection="1"/>
    <xf numFmtId="0" fontId="26" fillId="9" borderId="0" xfId="31" applyFont="1" applyFill="1" applyBorder="1"/>
    <xf numFmtId="0" fontId="26" fillId="5" borderId="0" xfId="31" applyFont="1" applyFill="1" applyBorder="1" applyAlignment="1">
      <alignment vertical="top"/>
    </xf>
    <xf numFmtId="37" fontId="25" fillId="8" borderId="12" xfId="39" quotePrefix="1" applyNumberFormat="1" applyFont="1" applyFill="1" applyBorder="1" applyAlignment="1" applyProtection="1">
      <alignment horizontal="center"/>
    </xf>
    <xf numFmtId="37" fontId="25" fillId="8" borderId="12" xfId="39" applyNumberFormat="1" applyFont="1" applyFill="1" applyBorder="1" applyAlignment="1" applyProtection="1">
      <alignment horizontal="center"/>
    </xf>
    <xf numFmtId="37" fontId="26" fillId="5" borderId="12" xfId="33" applyNumberFormat="1" applyFont="1" applyFill="1" applyBorder="1" applyProtection="1"/>
    <xf numFmtId="37" fontId="26" fillId="5" borderId="12" xfId="33" applyNumberFormat="1" applyFont="1" applyFill="1" applyBorder="1" applyAlignment="1" applyProtection="1">
      <alignment horizontal="center"/>
    </xf>
    <xf numFmtId="167" fontId="26" fillId="5" borderId="12" xfId="33" applyNumberFormat="1" applyFont="1" applyFill="1" applyBorder="1" applyAlignment="1" applyProtection="1">
      <alignment horizontal="right" indent="1"/>
    </xf>
    <xf numFmtId="167" fontId="25" fillId="9" borderId="12" xfId="33" applyNumberFormat="1" applyFont="1" applyFill="1" applyBorder="1" applyAlignment="1" applyProtection="1">
      <alignment horizontal="right" indent="1"/>
    </xf>
    <xf numFmtId="0" fontId="26" fillId="5" borderId="12" xfId="33" applyFont="1" applyFill="1" applyBorder="1" applyAlignment="1">
      <alignment horizontal="right" indent="1"/>
    </xf>
    <xf numFmtId="167" fontId="25" fillId="9" borderId="13" xfId="33" applyNumberFormat="1" applyFont="1" applyFill="1" applyBorder="1" applyAlignment="1" applyProtection="1">
      <alignment horizontal="right" indent="1"/>
    </xf>
    <xf numFmtId="167" fontId="26" fillId="5" borderId="12" xfId="33" applyNumberFormat="1" applyFont="1" applyFill="1" applyBorder="1" applyAlignment="1">
      <alignment horizontal="right" indent="1"/>
    </xf>
    <xf numFmtId="0" fontId="26" fillId="5" borderId="14" xfId="31" applyFont="1" applyFill="1" applyBorder="1"/>
    <xf numFmtId="0" fontId="26" fillId="5" borderId="12" xfId="31" applyFont="1" applyFill="1" applyBorder="1"/>
    <xf numFmtId="167" fontId="26" fillId="5" borderId="12" xfId="31" applyNumberFormat="1" applyFont="1" applyFill="1" applyBorder="1" applyAlignment="1" applyProtection="1">
      <alignment horizontal="right" indent="1"/>
    </xf>
    <xf numFmtId="167" fontId="26" fillId="5" borderId="15" xfId="31" applyNumberFormat="1" applyFont="1" applyFill="1" applyBorder="1" applyAlignment="1" applyProtection="1">
      <alignment horizontal="right" indent="1"/>
    </xf>
    <xf numFmtId="167" fontId="25" fillId="9" borderId="12" xfId="31" applyNumberFormat="1" applyFont="1" applyFill="1" applyBorder="1" applyAlignment="1" applyProtection="1">
      <alignment horizontal="right" indent="1"/>
    </xf>
    <xf numFmtId="167" fontId="25" fillId="5" borderId="12" xfId="31" applyNumberFormat="1" applyFont="1" applyFill="1" applyBorder="1" applyAlignment="1" applyProtection="1">
      <alignment horizontal="right" indent="1"/>
    </xf>
    <xf numFmtId="0" fontId="25" fillId="5" borderId="0" xfId="0" applyNumberFormat="1" applyFont="1" applyFill="1" applyBorder="1" applyAlignment="1">
      <alignment vertical="center"/>
    </xf>
    <xf numFmtId="0" fontId="26" fillId="5" borderId="0" xfId="0" applyNumberFormat="1" applyFont="1" applyFill="1" applyBorder="1" applyAlignment="1">
      <alignment vertical="center"/>
    </xf>
    <xf numFmtId="0" fontId="25" fillId="9" borderId="0" xfId="0" applyNumberFormat="1" applyFont="1" applyFill="1" applyBorder="1" applyAlignment="1">
      <alignment vertical="center"/>
    </xf>
    <xf numFmtId="0" fontId="25" fillId="7" borderId="11" xfId="38" applyFont="1" applyFill="1" applyBorder="1" applyAlignment="1">
      <alignment horizontal="center"/>
    </xf>
    <xf numFmtId="0" fontId="26" fillId="5" borderId="0" xfId="30" applyFont="1" applyFill="1" applyBorder="1"/>
    <xf numFmtId="0" fontId="25" fillId="5" borderId="0" xfId="30" applyFont="1" applyFill="1" applyBorder="1"/>
    <xf numFmtId="0" fontId="26" fillId="5" borderId="0" xfId="48" applyFont="1" applyFill="1" applyBorder="1"/>
    <xf numFmtId="0" fontId="34" fillId="5" borderId="0" xfId="30" applyFont="1" applyFill="1" applyBorder="1"/>
    <xf numFmtId="0" fontId="33" fillId="5" borderId="0" xfId="30" applyFont="1" applyFill="1" applyBorder="1"/>
    <xf numFmtId="0" fontId="28" fillId="5" borderId="0" xfId="48" applyFont="1" applyFill="1" applyBorder="1"/>
    <xf numFmtId="0" fontId="28" fillId="5" borderId="0" xfId="30" applyFont="1" applyFill="1" applyBorder="1"/>
    <xf numFmtId="0" fontId="26" fillId="5" borderId="0" xfId="30" applyFont="1" applyFill="1" applyBorder="1" applyAlignment="1">
      <alignment horizontal="left" indent="1"/>
    </xf>
    <xf numFmtId="0" fontId="25" fillId="5" borderId="0" xfId="30" applyFont="1" applyFill="1" applyBorder="1" applyAlignment="1">
      <alignment horizontal="left"/>
    </xf>
    <xf numFmtId="0" fontId="25" fillId="5" borderId="0" xfId="34" applyFont="1" applyFill="1" applyBorder="1" applyAlignment="1">
      <alignment horizontal="left"/>
    </xf>
    <xf numFmtId="0" fontId="26" fillId="5" borderId="0" xfId="34" applyFont="1" applyFill="1" applyBorder="1" applyAlignment="1">
      <alignment horizontal="left" indent="1"/>
    </xf>
    <xf numFmtId="0" fontId="26" fillId="7" borderId="0" xfId="30" applyFont="1" applyFill="1" applyBorder="1"/>
    <xf numFmtId="0" fontId="32" fillId="5" borderId="0" xfId="30" applyFont="1" applyFill="1" applyBorder="1"/>
    <xf numFmtId="0" fontId="25" fillId="7" borderId="9" xfId="30" applyFont="1" applyFill="1" applyBorder="1" applyAlignment="1">
      <alignment horizontal="left"/>
    </xf>
    <xf numFmtId="0" fontId="25" fillId="9" borderId="0" xfId="30" applyFont="1" applyFill="1" applyBorder="1"/>
    <xf numFmtId="0" fontId="26" fillId="5" borderId="12" xfId="30" applyFont="1" applyFill="1" applyBorder="1" applyAlignment="1">
      <alignment horizontal="right" indent="1"/>
    </xf>
    <xf numFmtId="165" fontId="26" fillId="9" borderId="12" xfId="49" applyNumberFormat="1" applyFont="1" applyFill="1" applyBorder="1" applyAlignment="1">
      <alignment horizontal="right" indent="1"/>
    </xf>
    <xf numFmtId="164" fontId="26" fillId="9" borderId="12" xfId="30" applyNumberFormat="1" applyFont="1" applyFill="1" applyBorder="1" applyAlignment="1">
      <alignment horizontal="right" indent="1"/>
    </xf>
    <xf numFmtId="165" fontId="26" fillId="5" borderId="12" xfId="49" applyNumberFormat="1" applyFont="1" applyFill="1" applyBorder="1" applyAlignment="1">
      <alignment horizontal="right" indent="1"/>
    </xf>
    <xf numFmtId="165" fontId="25" fillId="5" borderId="12" xfId="49" applyNumberFormat="1" applyFont="1" applyFill="1" applyBorder="1" applyAlignment="1">
      <alignment horizontal="right" indent="1"/>
    </xf>
    <xf numFmtId="0" fontId="26" fillId="9" borderId="12" xfId="30" applyFont="1" applyFill="1" applyBorder="1" applyAlignment="1">
      <alignment horizontal="right" indent="1"/>
    </xf>
    <xf numFmtId="15" fontId="25" fillId="9" borderId="12" xfId="30" quotePrefix="1" applyNumberFormat="1" applyFont="1" applyFill="1" applyBorder="1" applyAlignment="1">
      <alignment horizontal="right" indent="1"/>
    </xf>
    <xf numFmtId="0" fontId="25" fillId="5" borderId="7" xfId="30" applyFont="1" applyFill="1" applyBorder="1"/>
    <xf numFmtId="0" fontId="25" fillId="5" borderId="7" xfId="0" applyNumberFormat="1" applyFont="1" applyFill="1" applyBorder="1" applyAlignment="1">
      <alignment vertical="center"/>
    </xf>
    <xf numFmtId="0" fontId="26" fillId="5" borderId="18" xfId="30" applyFont="1" applyFill="1" applyBorder="1"/>
    <xf numFmtId="0" fontId="0" fillId="5" borderId="0" xfId="0" applyFill="1"/>
    <xf numFmtId="37" fontId="26" fillId="8" borderId="12" xfId="39" applyNumberFormat="1" applyFont="1" applyFill="1" applyBorder="1" applyAlignment="1" applyProtection="1">
      <alignment horizontal="center"/>
    </xf>
    <xf numFmtId="49" fontId="25" fillId="8" borderId="12" xfId="39" applyNumberFormat="1" applyFont="1" applyFill="1" applyBorder="1" applyAlignment="1" applyProtection="1">
      <alignment horizontal="center"/>
    </xf>
    <xf numFmtId="167" fontId="11" fillId="4" borderId="0" xfId="31" applyNumberFormat="1" applyFont="1" applyFill="1" applyBorder="1"/>
    <xf numFmtId="37" fontId="29" fillId="8" borderId="12" xfId="39" applyNumberFormat="1" applyFont="1" applyFill="1" applyBorder="1" applyAlignment="1" applyProtection="1">
      <alignment horizontal="center"/>
    </xf>
    <xf numFmtId="0" fontId="25" fillId="9" borderId="0" xfId="31" applyFont="1" applyFill="1" applyBorder="1"/>
    <xf numFmtId="0" fontId="7" fillId="5" borderId="0" xfId="0" applyFont="1" applyFill="1"/>
    <xf numFmtId="0" fontId="32" fillId="7" borderId="10" xfId="30" applyFont="1" applyFill="1" applyBorder="1"/>
    <xf numFmtId="15" fontId="29" fillId="7" borderId="16" xfId="31" applyNumberFormat="1" applyFont="1" applyFill="1" applyBorder="1" applyAlignment="1">
      <alignment horizontal="center"/>
    </xf>
    <xf numFmtId="37" fontId="26" fillId="6" borderId="12" xfId="33" applyNumberFormat="1" applyFont="1" applyFill="1" applyBorder="1" applyAlignment="1" applyProtection="1">
      <alignment horizontal="right"/>
    </xf>
    <xf numFmtId="165" fontId="26" fillId="0" borderId="12" xfId="49" applyNumberFormat="1" applyFont="1" applyFill="1" applyBorder="1" applyAlignment="1">
      <alignment horizontal="right" indent="1"/>
    </xf>
    <xf numFmtId="164" fontId="25" fillId="0" borderId="12" xfId="30" applyNumberFormat="1" applyFont="1" applyFill="1" applyBorder="1" applyAlignment="1">
      <alignment horizontal="right" indent="1"/>
    </xf>
    <xf numFmtId="3" fontId="25" fillId="0" borderId="12" xfId="30" applyNumberFormat="1" applyFont="1" applyFill="1" applyBorder="1" applyAlignment="1">
      <alignment horizontal="right" indent="1"/>
    </xf>
    <xf numFmtId="165" fontId="25" fillId="0" borderId="12" xfId="49" applyNumberFormat="1" applyFont="1" applyFill="1" applyBorder="1" applyAlignment="1">
      <alignment horizontal="right" indent="1"/>
    </xf>
    <xf numFmtId="1" fontId="25" fillId="0" borderId="12" xfId="30" applyNumberFormat="1" applyFont="1" applyFill="1" applyBorder="1" applyAlignment="1">
      <alignment horizontal="right" indent="1"/>
    </xf>
    <xf numFmtId="164" fontId="26" fillId="0" borderId="12" xfId="30" applyNumberFormat="1" applyFont="1" applyFill="1" applyBorder="1" applyAlignment="1">
      <alignment horizontal="right" indent="1"/>
    </xf>
    <xf numFmtId="164" fontId="25" fillId="0" borderId="17" xfId="30" applyNumberFormat="1" applyFont="1" applyFill="1" applyBorder="1" applyAlignment="1">
      <alignment horizontal="right" indent="1"/>
    </xf>
    <xf numFmtId="3" fontId="26" fillId="0" borderId="12" xfId="30" applyNumberFormat="1" applyFont="1" applyFill="1" applyBorder="1" applyAlignment="1">
      <alignment horizontal="right" indent="1"/>
    </xf>
    <xf numFmtId="3" fontId="25" fillId="0" borderId="17" xfId="30" applyNumberFormat="1" applyFont="1" applyFill="1" applyBorder="1" applyAlignment="1">
      <alignment horizontal="right" indent="1"/>
    </xf>
    <xf numFmtId="3" fontId="25" fillId="0" borderId="12" xfId="49" applyNumberFormat="1" applyFont="1" applyFill="1" applyBorder="1" applyAlignment="1">
      <alignment horizontal="right" indent="1"/>
    </xf>
    <xf numFmtId="168" fontId="26" fillId="0" borderId="12" xfId="30" applyNumberFormat="1" applyFont="1" applyFill="1" applyBorder="1" applyAlignment="1">
      <alignment horizontal="right" indent="1"/>
    </xf>
    <xf numFmtId="164" fontId="26" fillId="0" borderId="19" xfId="30" applyNumberFormat="1" applyFont="1" applyFill="1" applyBorder="1" applyAlignment="1">
      <alignment horizontal="right" indent="1"/>
    </xf>
    <xf numFmtId="165" fontId="25" fillId="0" borderId="12" xfId="30" applyNumberFormat="1" applyFont="1" applyFill="1" applyBorder="1" applyAlignment="1">
      <alignment horizontal="right" indent="1"/>
    </xf>
    <xf numFmtId="0" fontId="26" fillId="7" borderId="0" xfId="32" applyFont="1" applyFill="1" applyBorder="1" applyAlignment="1">
      <alignment vertical="center"/>
    </xf>
    <xf numFmtId="37" fontId="25" fillId="8" borderId="12" xfId="39" applyNumberFormat="1" applyFont="1" applyFill="1" applyBorder="1" applyAlignment="1" applyProtection="1">
      <alignment horizontal="center" vertical="center"/>
    </xf>
    <xf numFmtId="37" fontId="26" fillId="8" borderId="16" xfId="39" applyNumberFormat="1" applyFont="1" applyFill="1" applyBorder="1" applyAlignment="1" applyProtection="1">
      <alignment horizontal="center" vertical="center"/>
    </xf>
    <xf numFmtId="0" fontId="26" fillId="5" borderId="0" xfId="32" applyFont="1" applyFill="1" applyBorder="1" applyAlignment="1">
      <alignment vertical="center"/>
    </xf>
    <xf numFmtId="0" fontId="26" fillId="5" borderId="0" xfId="0" applyFont="1" applyFill="1" applyBorder="1" applyAlignment="1">
      <alignment vertical="center"/>
    </xf>
    <xf numFmtId="0" fontId="26" fillId="7" borderId="0" xfId="0" applyFont="1" applyFill="1" applyBorder="1" applyAlignment="1">
      <alignment vertical="center"/>
    </xf>
    <xf numFmtId="0" fontId="26" fillId="5" borderId="0" xfId="32" applyFont="1" applyFill="1" applyBorder="1" applyAlignment="1" applyProtection="1">
      <alignment horizontal="left" vertical="center"/>
    </xf>
    <xf numFmtId="37" fontId="24" fillId="5" borderId="0" xfId="0" applyNumberFormat="1" applyFont="1" applyFill="1" applyBorder="1" applyAlignment="1" applyProtection="1">
      <alignment vertical="center"/>
    </xf>
    <xf numFmtId="37" fontId="25" fillId="5" borderId="20" xfId="32" applyNumberFormat="1" applyFont="1" applyFill="1" applyBorder="1" applyAlignment="1" applyProtection="1">
      <alignment horizontal="left" vertical="center"/>
    </xf>
    <xf numFmtId="0" fontId="26" fillId="5" borderId="20" xfId="32" applyFont="1" applyFill="1" applyBorder="1" applyAlignment="1">
      <alignment vertical="center"/>
    </xf>
    <xf numFmtId="37" fontId="26" fillId="5" borderId="0" xfId="32" applyNumberFormat="1" applyFont="1" applyFill="1" applyBorder="1" applyAlignment="1" applyProtection="1">
      <alignment horizontal="left" vertical="center"/>
    </xf>
    <xf numFmtId="37" fontId="25" fillId="9" borderId="0" xfId="32" applyNumberFormat="1" applyFont="1" applyFill="1" applyBorder="1" applyAlignment="1" applyProtection="1">
      <alignment horizontal="left" vertical="center"/>
    </xf>
    <xf numFmtId="0" fontId="25" fillId="9" borderId="0" xfId="32" applyFont="1" applyFill="1" applyBorder="1" applyAlignment="1">
      <alignment vertical="center"/>
    </xf>
    <xf numFmtId="37" fontId="27" fillId="9" borderId="0" xfId="0" applyNumberFormat="1" applyFont="1" applyFill="1" applyBorder="1" applyAlignment="1" applyProtection="1">
      <alignment vertical="center"/>
    </xf>
    <xf numFmtId="0" fontId="23" fillId="5" borderId="0" xfId="32" applyFont="1" applyFill="1" applyAlignment="1">
      <alignment vertical="center"/>
    </xf>
    <xf numFmtId="37" fontId="24" fillId="5" borderId="20" xfId="0" applyNumberFormat="1" applyFont="1" applyFill="1" applyBorder="1" applyAlignment="1" applyProtection="1">
      <alignment vertical="center"/>
    </xf>
    <xf numFmtId="0" fontId="0" fillId="4" borderId="0" xfId="0" applyFill="1" applyBorder="1" applyAlignment="1">
      <alignment vertical="center"/>
    </xf>
    <xf numFmtId="37" fontId="27" fillId="5" borderId="0" xfId="0" applyNumberFormat="1" applyFont="1" applyFill="1" applyBorder="1" applyAlignment="1" applyProtection="1">
      <alignment vertical="center"/>
    </xf>
    <xf numFmtId="0" fontId="23" fillId="5" borderId="0" xfId="32" applyFont="1" applyFill="1" applyBorder="1" applyAlignment="1">
      <alignment vertical="center"/>
    </xf>
    <xf numFmtId="166" fontId="11" fillId="4" borderId="0" xfId="37" applyFont="1" applyFill="1" applyBorder="1" applyAlignment="1">
      <alignment vertical="center"/>
    </xf>
    <xf numFmtId="0" fontId="26" fillId="10" borderId="0" xfId="36" applyFont="1" applyFill="1" applyBorder="1" applyAlignment="1">
      <alignment vertical="center"/>
    </xf>
    <xf numFmtId="0" fontId="26" fillId="5" borderId="0" xfId="0" applyFont="1" applyFill="1" applyBorder="1" applyAlignment="1">
      <alignment vertical="center" wrapText="1"/>
    </xf>
    <xf numFmtId="166" fontId="25" fillId="5" borderId="0" xfId="37" applyFont="1" applyFill="1" applyBorder="1" applyAlignment="1">
      <alignment vertical="center"/>
    </xf>
    <xf numFmtId="0" fontId="25" fillId="5" borderId="0" xfId="36" applyFont="1" applyFill="1" applyBorder="1" applyAlignment="1">
      <alignment vertical="center"/>
    </xf>
    <xf numFmtId="166" fontId="26" fillId="9" borderId="0" xfId="37" applyFont="1" applyFill="1" applyBorder="1" applyAlignment="1">
      <alignment vertical="center"/>
    </xf>
    <xf numFmtId="0" fontId="26" fillId="9" borderId="0" xfId="0" applyFont="1" applyFill="1" applyBorder="1" applyAlignment="1">
      <alignment vertical="center"/>
    </xf>
    <xf numFmtId="167" fontId="27" fillId="9" borderId="12" xfId="37" applyNumberFormat="1" applyFont="1" applyFill="1" applyBorder="1" applyAlignment="1" applyProtection="1">
      <alignment horizontal="right" vertical="center"/>
    </xf>
    <xf numFmtId="166" fontId="26" fillId="5" borderId="0" xfId="37" applyFont="1" applyFill="1" applyBorder="1" applyAlignment="1">
      <alignment vertical="center"/>
    </xf>
    <xf numFmtId="166" fontId="26" fillId="5" borderId="7" xfId="37" applyFont="1" applyFill="1" applyBorder="1" applyAlignment="1">
      <alignment vertical="center"/>
    </xf>
    <xf numFmtId="0" fontId="25" fillId="5" borderId="0" xfId="0" applyFont="1" applyFill="1" applyBorder="1" applyAlignment="1">
      <alignment vertical="center"/>
    </xf>
    <xf numFmtId="0" fontId="25" fillId="5" borderId="0" xfId="0" applyFont="1" applyFill="1" applyBorder="1" applyAlignment="1">
      <alignment vertical="center" wrapText="1"/>
    </xf>
    <xf numFmtId="0" fontId="26" fillId="5" borderId="0" xfId="36" applyFont="1" applyFill="1" applyBorder="1" applyAlignment="1">
      <alignment vertical="center"/>
    </xf>
    <xf numFmtId="166" fontId="25" fillId="9" borderId="0" xfId="37" applyFont="1" applyFill="1" applyBorder="1" applyAlignment="1">
      <alignment vertical="center"/>
    </xf>
    <xf numFmtId="166" fontId="12" fillId="5" borderId="0" xfId="37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 vertical="center"/>
    </xf>
    <xf numFmtId="0" fontId="31" fillId="0" borderId="24" xfId="54" applyFont="1" applyFill="1" applyBorder="1"/>
    <xf numFmtId="0" fontId="25" fillId="5" borderId="21" xfId="30" applyFont="1" applyFill="1" applyBorder="1"/>
    <xf numFmtId="0" fontId="31" fillId="0" borderId="21" xfId="54" applyFont="1" applyFill="1" applyBorder="1"/>
    <xf numFmtId="0" fontId="24" fillId="6" borderId="0" xfId="33" applyFont="1" applyFill="1" applyBorder="1" applyAlignment="1" applyProtection="1">
      <alignment horizontal="left"/>
    </xf>
    <xf numFmtId="0" fontId="26" fillId="5" borderId="0" xfId="33" applyFont="1" applyFill="1" applyBorder="1" applyProtection="1"/>
    <xf numFmtId="37" fontId="26" fillId="9" borderId="0" xfId="33" applyNumberFormat="1" applyFont="1" applyFill="1" applyBorder="1" applyProtection="1"/>
    <xf numFmtId="37" fontId="25" fillId="9" borderId="0" xfId="33" applyNumberFormat="1" applyFont="1" applyFill="1" applyBorder="1" applyProtection="1"/>
    <xf numFmtId="0" fontId="26" fillId="5" borderId="0" xfId="33" applyFont="1" applyFill="1" applyBorder="1"/>
    <xf numFmtId="0" fontId="25" fillId="9" borderId="0" xfId="33" applyFont="1" applyFill="1" applyBorder="1"/>
    <xf numFmtId="37" fontId="25" fillId="7" borderId="25" xfId="35" applyNumberFormat="1" applyFont="1" applyFill="1" applyBorder="1" applyAlignment="1" applyProtection="1">
      <alignment horizontal="left" vertical="center"/>
    </xf>
    <xf numFmtId="37" fontId="26" fillId="7" borderId="26" xfId="35" applyNumberFormat="1" applyFont="1" applyFill="1" applyBorder="1" applyAlignment="1" applyProtection="1">
      <alignment horizontal="left" vertical="center"/>
    </xf>
    <xf numFmtId="0" fontId="25" fillId="5" borderId="25" xfId="32" applyFont="1" applyFill="1" applyBorder="1" applyAlignment="1" applyProtection="1">
      <alignment horizontal="left" vertical="center"/>
    </xf>
    <xf numFmtId="0" fontId="25" fillId="5" borderId="27" xfId="32" applyFont="1" applyFill="1" applyBorder="1" applyAlignment="1" applyProtection="1">
      <alignment horizontal="left" vertical="center"/>
    </xf>
    <xf numFmtId="0" fontId="26" fillId="5" borderId="25" xfId="32" applyFont="1" applyFill="1" applyBorder="1" applyAlignment="1">
      <alignment vertical="center"/>
    </xf>
    <xf numFmtId="0" fontId="26" fillId="5" borderId="26" xfId="32" applyFont="1" applyFill="1" applyBorder="1" applyAlignment="1">
      <alignment vertical="center"/>
    </xf>
    <xf numFmtId="0" fontId="26" fillId="5" borderId="5" xfId="0" applyFont="1" applyFill="1" applyBorder="1" applyAlignment="1">
      <alignment vertical="center"/>
    </xf>
    <xf numFmtId="37" fontId="26" fillId="5" borderId="5" xfId="32" applyNumberFormat="1" applyFont="1" applyFill="1" applyBorder="1" applyAlignment="1" applyProtection="1">
      <alignment horizontal="left" vertical="center"/>
    </xf>
    <xf numFmtId="37" fontId="25" fillId="9" borderId="25" xfId="32" applyNumberFormat="1" applyFont="1" applyFill="1" applyBorder="1" applyAlignment="1" applyProtection="1">
      <alignment horizontal="left" vertical="center"/>
    </xf>
    <xf numFmtId="37" fontId="27" fillId="9" borderId="25" xfId="0" applyNumberFormat="1" applyFont="1" applyFill="1" applyBorder="1" applyAlignment="1" applyProtection="1">
      <alignment vertical="center"/>
    </xf>
    <xf numFmtId="37" fontId="24" fillId="5" borderId="25" xfId="0" applyNumberFormat="1" applyFont="1" applyFill="1" applyBorder="1" applyAlignment="1" applyProtection="1">
      <alignment vertical="center"/>
    </xf>
    <xf numFmtId="0" fontId="24" fillId="5" borderId="25" xfId="0" applyFont="1" applyFill="1" applyBorder="1" applyAlignment="1" applyProtection="1">
      <alignment vertical="center"/>
    </xf>
    <xf numFmtId="0" fontId="24" fillId="5" borderId="27" xfId="0" applyFont="1" applyFill="1" applyBorder="1" applyAlignment="1" applyProtection="1">
      <alignment vertical="center"/>
    </xf>
    <xf numFmtId="0" fontId="24" fillId="5" borderId="26" xfId="0" applyFont="1" applyFill="1" applyBorder="1" applyAlignment="1" applyProtection="1">
      <alignment vertical="center"/>
    </xf>
    <xf numFmtId="37" fontId="24" fillId="5" borderId="5" xfId="0" applyNumberFormat="1" applyFont="1" applyFill="1" applyBorder="1" applyAlignment="1" applyProtection="1">
      <alignment vertical="center"/>
    </xf>
    <xf numFmtId="37" fontId="27" fillId="5" borderId="25" xfId="0" applyNumberFormat="1" applyFont="1" applyFill="1" applyBorder="1" applyAlignment="1" applyProtection="1">
      <alignment vertical="center"/>
    </xf>
    <xf numFmtId="37" fontId="27" fillId="9" borderId="27" xfId="0" applyNumberFormat="1" applyFont="1" applyFill="1" applyBorder="1" applyAlignment="1" applyProtection="1">
      <alignment vertical="center"/>
    </xf>
    <xf numFmtId="37" fontId="24" fillId="5" borderId="27" xfId="0" applyNumberFormat="1" applyFont="1" applyFill="1" applyBorder="1" applyAlignment="1" applyProtection="1">
      <alignment vertical="center"/>
    </xf>
    <xf numFmtId="37" fontId="26" fillId="5" borderId="25" xfId="32" applyNumberFormat="1" applyFont="1" applyFill="1" applyBorder="1" applyAlignment="1" applyProtection="1">
      <alignment horizontal="left" vertical="center"/>
    </xf>
    <xf numFmtId="167" fontId="26" fillId="0" borderId="12" xfId="31" applyNumberFormat="1" applyFont="1" applyFill="1" applyBorder="1" applyAlignment="1" applyProtection="1">
      <alignment horizontal="right" indent="1"/>
    </xf>
    <xf numFmtId="167" fontId="25" fillId="0" borderId="12" xfId="31" applyNumberFormat="1" applyFont="1" applyFill="1" applyBorder="1" applyAlignment="1" applyProtection="1">
      <alignment horizontal="right" indent="1"/>
    </xf>
    <xf numFmtId="0" fontId="11" fillId="0" borderId="0" xfId="31" applyFont="1" applyFill="1" applyBorder="1"/>
    <xf numFmtId="0" fontId="26" fillId="0" borderId="0" xfId="0" applyFont="1" applyFill="1" applyBorder="1" applyAlignment="1">
      <alignment vertical="center"/>
    </xf>
    <xf numFmtId="167" fontId="27" fillId="0" borderId="12" xfId="37" applyNumberFormat="1" applyFont="1" applyFill="1" applyBorder="1" applyAlignment="1" applyProtection="1">
      <alignment horizontal="right" vertical="center"/>
    </xf>
    <xf numFmtId="166" fontId="26" fillId="0" borderId="12" xfId="37" applyFont="1" applyFill="1" applyBorder="1" applyAlignment="1">
      <alignment vertical="center"/>
    </xf>
    <xf numFmtId="167" fontId="24" fillId="0" borderId="12" xfId="37" applyNumberFormat="1" applyFont="1" applyFill="1" applyBorder="1" applyAlignment="1" applyProtection="1">
      <alignment horizontal="right" vertical="center"/>
    </xf>
    <xf numFmtId="167" fontId="26" fillId="0" borderId="12" xfId="37" applyNumberFormat="1" applyFont="1" applyFill="1" applyBorder="1" applyAlignment="1">
      <alignment horizontal="right" vertical="center"/>
    </xf>
    <xf numFmtId="0" fontId="26" fillId="0" borderId="12" xfId="30" applyFont="1" applyFill="1" applyBorder="1"/>
    <xf numFmtId="0" fontId="26" fillId="0" borderId="12" xfId="30" applyFont="1" applyFill="1" applyBorder="1" applyAlignment="1">
      <alignment horizontal="right" indent="1"/>
    </xf>
    <xf numFmtId="15" fontId="25" fillId="0" borderId="12" xfId="30" quotePrefix="1" applyNumberFormat="1" applyFont="1" applyFill="1" applyBorder="1" applyAlignment="1">
      <alignment horizontal="right" indent="1"/>
    </xf>
    <xf numFmtId="0" fontId="26" fillId="0" borderId="0" xfId="30" applyFont="1" applyFill="1" applyBorder="1"/>
    <xf numFmtId="37" fontId="26" fillId="8" borderId="16" xfId="39" applyNumberFormat="1" applyFont="1" applyFill="1" applyBorder="1" applyAlignment="1" applyProtection="1">
      <alignment horizontal="center"/>
    </xf>
    <xf numFmtId="0" fontId="25" fillId="0" borderId="23" xfId="54" applyFont="1" applyFill="1" applyBorder="1"/>
    <xf numFmtId="0" fontId="25" fillId="0" borderId="22" xfId="54" applyFont="1" applyFill="1" applyBorder="1"/>
    <xf numFmtId="0" fontId="25" fillId="0" borderId="21" xfId="54" applyFont="1" applyFill="1" applyBorder="1"/>
    <xf numFmtId="0" fontId="28" fillId="0" borderId="0" xfId="54" applyFont="1" applyFill="1" applyBorder="1"/>
    <xf numFmtId="37" fontId="26" fillId="5" borderId="0" xfId="0" applyNumberFormat="1" applyFont="1" applyFill="1" applyBorder="1" applyAlignment="1" applyProtection="1">
      <alignment vertical="center"/>
    </xf>
    <xf numFmtId="167" fontId="11" fillId="5" borderId="0" xfId="31" applyNumberFormat="1" applyFont="1" applyFill="1" applyBorder="1"/>
    <xf numFmtId="37" fontId="29" fillId="8" borderId="12" xfId="39" applyNumberFormat="1" applyFont="1" applyFill="1" applyBorder="1" applyAlignment="1" applyProtection="1">
      <alignment horizontal="center" vertical="center"/>
    </xf>
    <xf numFmtId="165" fontId="11" fillId="5" borderId="0" xfId="49" applyNumberFormat="1" applyFont="1" applyFill="1" applyBorder="1"/>
    <xf numFmtId="168" fontId="7" fillId="5" borderId="0" xfId="0" applyNumberFormat="1" applyFont="1" applyFill="1"/>
    <xf numFmtId="10" fontId="26" fillId="5" borderId="12" xfId="49" applyNumberFormat="1" applyFont="1" applyFill="1" applyBorder="1" applyAlignment="1" applyProtection="1">
      <alignment horizontal="right" indent="1"/>
    </xf>
    <xf numFmtId="49" fontId="25" fillId="8" borderId="12" xfId="39" quotePrefix="1" applyNumberFormat="1" applyFont="1" applyFill="1" applyBorder="1" applyAlignment="1" applyProtection="1">
      <alignment horizontal="center"/>
    </xf>
    <xf numFmtId="37" fontId="26" fillId="0" borderId="0" xfId="32" applyNumberFormat="1" applyFont="1" applyFill="1" applyBorder="1" applyAlignment="1" applyProtection="1">
      <alignment horizontal="left" vertical="center"/>
    </xf>
    <xf numFmtId="37" fontId="24" fillId="0" borderId="0" xfId="0" applyNumberFormat="1" applyFont="1" applyFill="1" applyBorder="1" applyAlignment="1" applyProtection="1">
      <alignment vertical="center"/>
    </xf>
    <xf numFmtId="37" fontId="27" fillId="0" borderId="0" xfId="0" applyNumberFormat="1" applyFont="1" applyFill="1" applyBorder="1" applyAlignment="1" applyProtection="1">
      <alignment vertical="center"/>
    </xf>
    <xf numFmtId="37" fontId="24" fillId="0" borderId="25" xfId="0" applyNumberFormat="1" applyFont="1" applyFill="1" applyBorder="1" applyAlignment="1" applyProtection="1">
      <alignment vertical="center"/>
    </xf>
    <xf numFmtId="0" fontId="25" fillId="9" borderId="25" xfId="32" applyFont="1" applyFill="1" applyBorder="1" applyAlignment="1" applyProtection="1">
      <alignment horizontal="left" vertical="center"/>
    </xf>
    <xf numFmtId="37" fontId="25" fillId="9" borderId="0" xfId="0" applyNumberFormat="1" applyFont="1" applyFill="1" applyBorder="1" applyAlignment="1" applyProtection="1">
      <alignment vertical="center"/>
    </xf>
    <xf numFmtId="37" fontId="25" fillId="7" borderId="27" xfId="35" applyNumberFormat="1" applyFont="1" applyFill="1" applyBorder="1" applyAlignment="1" applyProtection="1">
      <alignment horizontal="left" vertical="center"/>
    </xf>
    <xf numFmtId="0" fontId="26" fillId="7" borderId="20" xfId="32" applyFont="1" applyFill="1" applyBorder="1" applyAlignment="1">
      <alignment vertical="center"/>
    </xf>
    <xf numFmtId="166" fontId="25" fillId="8" borderId="68" xfId="39" applyNumberFormat="1" applyFont="1" applyFill="1" applyBorder="1" applyAlignment="1" applyProtection="1">
      <alignment horizontal="center" vertical="center"/>
    </xf>
    <xf numFmtId="166" fontId="25" fillId="8" borderId="69" xfId="39" applyNumberFormat="1" applyFont="1" applyFill="1" applyBorder="1" applyAlignment="1" applyProtection="1">
      <alignment horizontal="center" vertical="center"/>
    </xf>
    <xf numFmtId="37" fontId="25" fillId="8" borderId="70" xfId="39" applyNumberFormat="1" applyFont="1" applyFill="1" applyBorder="1" applyAlignment="1" applyProtection="1">
      <alignment horizontal="center" vertical="center"/>
    </xf>
    <xf numFmtId="37" fontId="26" fillId="8" borderId="71" xfId="39" applyNumberFormat="1" applyFont="1" applyFill="1" applyBorder="1" applyAlignment="1" applyProtection="1">
      <alignment horizontal="center" vertical="center"/>
    </xf>
    <xf numFmtId="166" fontId="27" fillId="7" borderId="27" xfId="39" applyFont="1" applyFill="1" applyBorder="1" applyProtection="1"/>
    <xf numFmtId="166" fontId="24" fillId="7" borderId="20" xfId="39" applyFont="1" applyFill="1" applyBorder="1" applyAlignment="1" applyProtection="1">
      <alignment horizontal="center"/>
    </xf>
    <xf numFmtId="166" fontId="25" fillId="8" borderId="68" xfId="39" applyNumberFormat="1" applyFont="1" applyFill="1" applyBorder="1" applyAlignment="1" applyProtection="1">
      <alignment horizontal="center"/>
    </xf>
    <xf numFmtId="166" fontId="25" fillId="8" borderId="69" xfId="39" applyNumberFormat="1" applyFont="1" applyFill="1" applyBorder="1" applyAlignment="1" applyProtection="1">
      <alignment horizontal="center"/>
    </xf>
    <xf numFmtId="166" fontId="27" fillId="7" borderId="25" xfId="39" applyFont="1" applyFill="1" applyBorder="1" applyAlignment="1" applyProtection="1">
      <alignment horizontal="left"/>
    </xf>
    <xf numFmtId="37" fontId="25" fillId="8" borderId="70" xfId="39" applyNumberFormat="1" applyFont="1" applyFill="1" applyBorder="1" applyAlignment="1" applyProtection="1">
      <alignment horizontal="center"/>
    </xf>
    <xf numFmtId="166" fontId="24" fillId="7" borderId="26" xfId="39" applyFont="1" applyFill="1" applyBorder="1" applyProtection="1"/>
    <xf numFmtId="166" fontId="27" fillId="7" borderId="5" xfId="39" applyFont="1" applyFill="1" applyBorder="1" applyProtection="1"/>
    <xf numFmtId="37" fontId="26" fillId="8" borderId="71" xfId="39" applyNumberFormat="1" applyFont="1" applyFill="1" applyBorder="1" applyAlignment="1" applyProtection="1">
      <alignment horizontal="center"/>
    </xf>
    <xf numFmtId="0" fontId="24" fillId="6" borderId="25" xfId="33" applyFont="1" applyFill="1" applyBorder="1" applyProtection="1"/>
    <xf numFmtId="37" fontId="25" fillId="5" borderId="25" xfId="33" applyNumberFormat="1" applyFont="1" applyFill="1" applyBorder="1" applyProtection="1"/>
    <xf numFmtId="37" fontId="26" fillId="5" borderId="25" xfId="33" applyNumberFormat="1" applyFont="1" applyFill="1" applyBorder="1" applyProtection="1"/>
    <xf numFmtId="37" fontId="26" fillId="5" borderId="26" xfId="33" applyNumberFormat="1" applyFont="1" applyFill="1" applyBorder="1" applyProtection="1"/>
    <xf numFmtId="167" fontId="26" fillId="5" borderId="16" xfId="33" applyNumberFormat="1" applyFont="1" applyFill="1" applyBorder="1" applyAlignment="1" applyProtection="1">
      <alignment horizontal="right" indent="1"/>
    </xf>
    <xf numFmtId="37" fontId="26" fillId="9" borderId="25" xfId="33" applyNumberFormat="1" applyFont="1" applyFill="1" applyBorder="1" applyProtection="1"/>
    <xf numFmtId="37" fontId="25" fillId="9" borderId="72" xfId="33" applyNumberFormat="1" applyFont="1" applyFill="1" applyBorder="1" applyProtection="1"/>
    <xf numFmtId="0" fontId="26" fillId="9" borderId="25" xfId="33" applyFont="1" applyFill="1" applyBorder="1"/>
    <xf numFmtId="0" fontId="26" fillId="5" borderId="25" xfId="33" applyFont="1" applyFill="1" applyBorder="1"/>
    <xf numFmtId="37" fontId="25" fillId="9" borderId="25" xfId="33" applyNumberFormat="1" applyFont="1" applyFill="1" applyBorder="1" applyProtection="1"/>
    <xf numFmtId="37" fontId="25" fillId="9" borderId="26" xfId="33" applyNumberFormat="1" applyFont="1" applyFill="1" applyBorder="1" applyProtection="1"/>
    <xf numFmtId="37" fontId="25" fillId="9" borderId="5" xfId="33" applyNumberFormat="1" applyFont="1" applyFill="1" applyBorder="1" applyProtection="1"/>
    <xf numFmtId="165" fontId="25" fillId="9" borderId="16" xfId="49" applyNumberFormat="1" applyFont="1" applyFill="1" applyBorder="1" applyAlignment="1" applyProtection="1">
      <alignment horizontal="right" indent="1"/>
    </xf>
    <xf numFmtId="37" fontId="25" fillId="7" borderId="27" xfId="35" applyNumberFormat="1" applyFont="1" applyFill="1" applyBorder="1" applyAlignment="1" applyProtection="1">
      <alignment horizontal="left"/>
    </xf>
    <xf numFmtId="37" fontId="26" fillId="7" borderId="20" xfId="35" applyNumberFormat="1" applyFont="1" applyFill="1" applyBorder="1" applyAlignment="1" applyProtection="1">
      <alignment horizontal="left"/>
    </xf>
    <xf numFmtId="37" fontId="25" fillId="7" borderId="25" xfId="35" applyNumberFormat="1" applyFont="1" applyFill="1" applyBorder="1" applyAlignment="1" applyProtection="1">
      <alignment horizontal="left"/>
    </xf>
    <xf numFmtId="37" fontId="26" fillId="7" borderId="26" xfId="35" applyNumberFormat="1" applyFont="1" applyFill="1" applyBorder="1" applyAlignment="1" applyProtection="1">
      <alignment horizontal="left"/>
    </xf>
    <xf numFmtId="0" fontId="26" fillId="5" borderId="25" xfId="31" applyFont="1" applyFill="1" applyBorder="1"/>
    <xf numFmtId="0" fontId="25" fillId="5" borderId="25" xfId="31" applyFont="1" applyFill="1" applyBorder="1"/>
    <xf numFmtId="0" fontId="26" fillId="5" borderId="73" xfId="31" applyFont="1" applyFill="1" applyBorder="1"/>
    <xf numFmtId="0" fontId="26" fillId="9" borderId="25" xfId="31" applyFont="1" applyFill="1" applyBorder="1"/>
    <xf numFmtId="167" fontId="25" fillId="9" borderId="70" xfId="31" applyNumberFormat="1" applyFont="1" applyFill="1" applyBorder="1" applyAlignment="1" applyProtection="1">
      <alignment horizontal="right" indent="1"/>
    </xf>
    <xf numFmtId="49" fontId="25" fillId="8" borderId="70" xfId="39" applyNumberFormat="1" applyFont="1" applyFill="1" applyBorder="1" applyAlignment="1" applyProtection="1">
      <alignment horizontal="center"/>
    </xf>
    <xf numFmtId="37" fontId="26" fillId="8" borderId="70" xfId="39" applyNumberFormat="1" applyFont="1" applyFill="1" applyBorder="1" applyAlignment="1" applyProtection="1">
      <alignment horizontal="center"/>
    </xf>
    <xf numFmtId="0" fontId="26" fillId="7" borderId="20" xfId="0" applyFont="1" applyFill="1" applyBorder="1" applyAlignment="1">
      <alignment vertical="center"/>
    </xf>
    <xf numFmtId="0" fontId="25" fillId="10" borderId="20" xfId="36" applyFont="1" applyFill="1" applyBorder="1" applyAlignment="1">
      <alignment vertical="center"/>
    </xf>
    <xf numFmtId="0" fontId="25" fillId="7" borderId="25" xfId="36" applyFont="1" applyFill="1" applyBorder="1" applyAlignment="1" applyProtection="1">
      <alignment horizontal="left" vertical="center"/>
    </xf>
    <xf numFmtId="0" fontId="26" fillId="10" borderId="26" xfId="38" applyFont="1" applyFill="1" applyBorder="1" applyAlignment="1">
      <alignment vertical="center"/>
    </xf>
    <xf numFmtId="0" fontId="26" fillId="7" borderId="5" xfId="0" applyFont="1" applyFill="1" applyBorder="1" applyAlignment="1">
      <alignment vertical="center"/>
    </xf>
    <xf numFmtId="0" fontId="26" fillId="10" borderId="5" xfId="36" applyFont="1" applyFill="1" applyBorder="1" applyAlignment="1">
      <alignment vertical="center"/>
    </xf>
    <xf numFmtId="0" fontId="26" fillId="5" borderId="25" xfId="0" applyFont="1" applyFill="1" applyBorder="1" applyAlignment="1">
      <alignment vertical="center"/>
    </xf>
    <xf numFmtId="166" fontId="26" fillId="7" borderId="70" xfId="37" applyFont="1" applyFill="1" applyBorder="1" applyAlignment="1">
      <alignment vertical="center"/>
    </xf>
    <xf numFmtId="0" fontId="32" fillId="5" borderId="25" xfId="0" applyNumberFormat="1" applyFont="1" applyFill="1" applyBorder="1" applyAlignment="1">
      <alignment vertical="center"/>
    </xf>
    <xf numFmtId="167" fontId="27" fillId="7" borderId="70" xfId="37" applyNumberFormat="1" applyFont="1" applyFill="1" applyBorder="1" applyAlignment="1" applyProtection="1">
      <alignment horizontal="right" vertical="center"/>
    </xf>
    <xf numFmtId="0" fontId="25" fillId="5" borderId="25" xfId="0" applyNumberFormat="1" applyFont="1" applyFill="1" applyBorder="1" applyAlignment="1">
      <alignment vertical="center"/>
    </xf>
    <xf numFmtId="0" fontId="26" fillId="5" borderId="25" xfId="0" applyFont="1" applyFill="1" applyBorder="1" applyAlignment="1">
      <alignment vertical="center" wrapText="1"/>
    </xf>
    <xf numFmtId="167" fontId="24" fillId="7" borderId="70" xfId="37" applyNumberFormat="1" applyFont="1" applyFill="1" applyBorder="1" applyAlignment="1" applyProtection="1">
      <alignment horizontal="right" vertical="center"/>
    </xf>
    <xf numFmtId="167" fontId="26" fillId="7" borderId="70" xfId="37" applyNumberFormat="1" applyFont="1" applyFill="1" applyBorder="1" applyAlignment="1">
      <alignment horizontal="right" vertical="center"/>
    </xf>
    <xf numFmtId="0" fontId="25" fillId="9" borderId="25" xfId="0" applyNumberFormat="1" applyFont="1" applyFill="1" applyBorder="1" applyAlignment="1">
      <alignment vertical="center"/>
    </xf>
    <xf numFmtId="167" fontId="27" fillId="9" borderId="70" xfId="37" applyNumberFormat="1" applyFont="1" applyFill="1" applyBorder="1" applyAlignment="1" applyProtection="1">
      <alignment horizontal="right" vertical="center"/>
    </xf>
    <xf numFmtId="0" fontId="35" fillId="0" borderId="0" xfId="0" applyFont="1" applyBorder="1" applyAlignment="1">
      <alignment vertical="center"/>
    </xf>
    <xf numFmtId="0" fontId="26" fillId="5" borderId="25" xfId="36" applyFont="1" applyFill="1" applyBorder="1" applyAlignment="1">
      <alignment vertical="center"/>
    </xf>
    <xf numFmtId="166" fontId="26" fillId="5" borderId="25" xfId="37" applyFont="1" applyFill="1" applyBorder="1" applyAlignment="1">
      <alignment vertical="center"/>
    </xf>
    <xf numFmtId="0" fontId="25" fillId="5" borderId="25" xfId="36" applyFont="1" applyFill="1" applyBorder="1" applyAlignment="1">
      <alignment vertical="center"/>
    </xf>
    <xf numFmtId="0" fontId="25" fillId="5" borderId="76" xfId="0" applyNumberFormat="1" applyFont="1" applyFill="1" applyBorder="1" applyAlignment="1">
      <alignment vertical="center"/>
    </xf>
    <xf numFmtId="0" fontId="25" fillId="0" borderId="0" xfId="30" applyFont="1" applyFill="1" applyBorder="1"/>
    <xf numFmtId="0" fontId="11" fillId="0" borderId="0" xfId="30" applyFont="1" applyFill="1"/>
    <xf numFmtId="0" fontId="0" fillId="0" borderId="0" xfId="0" applyBorder="1"/>
    <xf numFmtId="37" fontId="25" fillId="5" borderId="0" xfId="32" applyNumberFormat="1" applyFont="1" applyFill="1" applyBorder="1" applyAlignment="1" applyProtection="1">
      <alignment horizontal="left" vertical="center"/>
    </xf>
    <xf numFmtId="0" fontId="0" fillId="0" borderId="0" xfId="0" applyFill="1" applyBorder="1"/>
    <xf numFmtId="0" fontId="10" fillId="0" borderId="0" xfId="0" applyFont="1"/>
    <xf numFmtId="0" fontId="25" fillId="9" borderId="25" xfId="32" applyFont="1" applyFill="1" applyBorder="1" applyAlignment="1">
      <alignment vertical="center"/>
    </xf>
    <xf numFmtId="0" fontId="25" fillId="9" borderId="25" xfId="0" applyFont="1" applyFill="1" applyBorder="1" applyAlignment="1">
      <alignment vertical="center"/>
    </xf>
    <xf numFmtId="0" fontId="25" fillId="9" borderId="0" xfId="0" applyFont="1" applyFill="1" applyBorder="1" applyAlignment="1">
      <alignment vertical="center"/>
    </xf>
    <xf numFmtId="37" fontId="27" fillId="9" borderId="20" xfId="0" applyNumberFormat="1" applyFont="1" applyFill="1" applyBorder="1" applyAlignment="1" applyProtection="1">
      <alignment vertical="center"/>
    </xf>
    <xf numFmtId="37" fontId="148" fillId="5" borderId="0" xfId="53" applyNumberFormat="1" applyFont="1" applyFill="1" applyBorder="1" applyProtection="1"/>
    <xf numFmtId="37" fontId="149" fillId="5" borderId="0" xfId="53" applyNumberFormat="1" applyFont="1" applyFill="1" applyBorder="1" applyProtection="1"/>
    <xf numFmtId="0" fontId="7" fillId="0" borderId="0" xfId="0" applyFont="1" applyFill="1" applyBorder="1"/>
    <xf numFmtId="37" fontId="149" fillId="7" borderId="0" xfId="53" applyNumberFormat="1" applyFont="1" applyFill="1" applyBorder="1" applyProtection="1"/>
    <xf numFmtId="0" fontId="24" fillId="5" borderId="79" xfId="0" applyFont="1" applyFill="1" applyBorder="1" applyAlignment="1" applyProtection="1">
      <alignment vertical="center"/>
    </xf>
    <xf numFmtId="37" fontId="148" fillId="0" borderId="0" xfId="53" applyNumberFormat="1" applyFont="1" applyFill="1" applyBorder="1" applyProtection="1"/>
    <xf numFmtId="164" fontId="24" fillId="0" borderId="0" xfId="53" applyNumberFormat="1" applyFont="1" applyFill="1" applyBorder="1" applyAlignment="1" applyProtection="1">
      <alignment horizontal="right" vertical="center"/>
    </xf>
    <xf numFmtId="0" fontId="23" fillId="9" borderId="79" xfId="32" applyFont="1" applyFill="1" applyBorder="1" applyAlignment="1">
      <alignment vertical="center"/>
    </xf>
    <xf numFmtId="0" fontId="26" fillId="5" borderId="79" xfId="32" applyFont="1" applyFill="1" applyBorder="1" applyAlignment="1">
      <alignment vertical="center"/>
    </xf>
    <xf numFmtId="37" fontId="152" fillId="7" borderId="79" xfId="53" applyNumberFormat="1" applyFont="1" applyFill="1" applyBorder="1" applyProtection="1"/>
    <xf numFmtId="37" fontId="149" fillId="9" borderId="79" xfId="53" applyNumberFormat="1" applyFont="1" applyFill="1" applyBorder="1" applyProtection="1"/>
    <xf numFmtId="37" fontId="24" fillId="9" borderId="79" xfId="0" applyNumberFormat="1" applyFont="1" applyFill="1" applyBorder="1" applyAlignment="1" applyProtection="1">
      <alignment vertical="center"/>
    </xf>
    <xf numFmtId="166" fontId="149" fillId="0" borderId="0" xfId="53" applyNumberFormat="1" applyFont="1" applyFill="1" applyBorder="1" applyProtection="1"/>
    <xf numFmtId="37" fontId="149" fillId="5" borderId="78" xfId="53" applyNumberFormat="1" applyFont="1" applyFill="1" applyBorder="1" applyProtection="1"/>
    <xf numFmtId="37" fontId="24" fillId="0" borderId="0" xfId="53" applyNumberFormat="1" applyFont="1" applyFill="1" applyBorder="1" applyProtection="1"/>
    <xf numFmtId="37" fontId="148" fillId="5" borderId="78" xfId="53" applyNumberFormat="1" applyFont="1" applyFill="1" applyBorder="1" applyProtection="1"/>
    <xf numFmtId="37" fontId="27" fillId="9" borderId="79" xfId="0" applyNumberFormat="1" applyFont="1" applyFill="1" applyBorder="1" applyAlignment="1" applyProtection="1">
      <alignment vertical="center"/>
    </xf>
    <xf numFmtId="0" fontId="26" fillId="9" borderId="6" xfId="32" applyFont="1" applyFill="1" applyBorder="1" applyAlignment="1">
      <alignment vertical="center"/>
    </xf>
    <xf numFmtId="0" fontId="10" fillId="7" borderId="79" xfId="0" applyFont="1" applyFill="1" applyBorder="1"/>
    <xf numFmtId="37" fontId="26" fillId="9" borderId="72" xfId="32" applyNumberFormat="1" applyFont="1" applyFill="1" applyBorder="1" applyAlignment="1" applyProtection="1">
      <alignment horizontal="left" vertical="center"/>
    </xf>
    <xf numFmtId="37" fontId="151" fillId="0" borderId="0" xfId="53" applyNumberFormat="1" applyFont="1" applyFill="1" applyBorder="1" applyProtection="1"/>
    <xf numFmtId="37" fontId="151" fillId="0" borderId="25" xfId="0" applyNumberFormat="1" applyFont="1" applyFill="1" applyBorder="1" applyAlignment="1" applyProtection="1">
      <alignment vertical="center"/>
    </xf>
    <xf numFmtId="37" fontId="151" fillId="9" borderId="26" xfId="0" applyNumberFormat="1" applyFont="1" applyFill="1" applyBorder="1" applyAlignment="1" applyProtection="1">
      <alignment vertical="center"/>
    </xf>
    <xf numFmtId="37" fontId="151" fillId="5" borderId="0" xfId="53" applyNumberFormat="1" applyFont="1" applyFill="1" applyBorder="1" applyProtection="1"/>
    <xf numFmtId="166" fontId="24" fillId="0" borderId="0" xfId="53" applyNumberFormat="1" applyFont="1" applyFill="1" applyBorder="1" applyProtection="1"/>
    <xf numFmtId="0" fontId="10" fillId="0" borderId="0" xfId="0" applyFont="1" applyAlignment="1">
      <alignment horizontal="right"/>
    </xf>
    <xf numFmtId="37" fontId="25" fillId="9" borderId="0" xfId="32" applyNumberFormat="1" applyFont="1" applyFill="1" applyBorder="1" applyAlignment="1" applyProtection="1">
      <alignment horizontal="right" vertical="center"/>
    </xf>
    <xf numFmtId="166" fontId="151" fillId="0" borderId="0" xfId="53" applyNumberFormat="1" applyFont="1" applyFill="1" applyBorder="1" applyProtection="1"/>
    <xf numFmtId="0" fontId="25" fillId="9" borderId="0" xfId="32" applyFont="1" applyFill="1" applyBorder="1" applyAlignment="1">
      <alignment horizontal="left" vertical="center"/>
    </xf>
    <xf numFmtId="37" fontId="27" fillId="9" borderId="25" xfId="0" applyNumberFormat="1" applyFont="1" applyFill="1" applyBorder="1" applyAlignment="1" applyProtection="1">
      <alignment horizontal="left" vertical="center"/>
    </xf>
    <xf numFmtId="164" fontId="25" fillId="0" borderId="0" xfId="30" applyNumberFormat="1" applyFont="1" applyFill="1" applyBorder="1" applyAlignment="1">
      <alignment horizontal="right" indent="1"/>
    </xf>
    <xf numFmtId="4" fontId="30" fillId="0" borderId="0" xfId="0" applyNumberFormat="1" applyFont="1" applyFill="1" applyBorder="1" applyAlignment="1">
      <alignment horizontal="right" vertical="center"/>
    </xf>
    <xf numFmtId="165" fontId="26" fillId="0" borderId="0" xfId="49" applyNumberFormat="1" applyFont="1" applyFill="1" applyBorder="1" applyAlignment="1">
      <alignment horizontal="right" indent="1"/>
    </xf>
    <xf numFmtId="0" fontId="26" fillId="0" borderId="0" xfId="0" applyNumberFormat="1" applyFont="1" applyFill="1" applyBorder="1" applyAlignment="1">
      <alignment vertical="center"/>
    </xf>
    <xf numFmtId="3" fontId="26" fillId="0" borderId="0" xfId="36" applyNumberFormat="1" applyFont="1" applyFill="1" applyBorder="1" applyAlignment="1">
      <alignment horizontal="right" vertical="center"/>
    </xf>
    <xf numFmtId="165" fontId="26" fillId="0" borderId="80" xfId="49" applyNumberFormat="1" applyFont="1" applyFill="1" applyBorder="1" applyAlignment="1">
      <alignment horizontal="right" indent="1"/>
    </xf>
    <xf numFmtId="15" fontId="32" fillId="0" borderId="0" xfId="30" applyNumberFormat="1" applyFont="1" applyFill="1" applyBorder="1" applyAlignment="1">
      <alignment horizontal="left" vertical="center"/>
    </xf>
    <xf numFmtId="167" fontId="29" fillId="0" borderId="0" xfId="37" applyNumberFormat="1" applyFont="1" applyFill="1" applyBorder="1" applyAlignment="1">
      <alignment horizontal="right" vertical="center"/>
    </xf>
    <xf numFmtId="167" fontId="29" fillId="0" borderId="0" xfId="37" applyNumberFormat="1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3" fontId="29" fillId="0" borderId="0" xfId="36" applyNumberFormat="1" applyFont="1" applyFill="1" applyBorder="1" applyAlignment="1">
      <alignment horizontal="right" vertical="center"/>
    </xf>
    <xf numFmtId="3" fontId="30" fillId="0" borderId="0" xfId="37" applyNumberFormat="1" applyFont="1" applyFill="1" applyBorder="1" applyAlignment="1" applyProtection="1">
      <alignment horizontal="right" vertical="center"/>
    </xf>
    <xf numFmtId="167" fontId="24" fillId="0" borderId="0" xfId="37" applyNumberFormat="1" applyFont="1" applyFill="1" applyBorder="1" applyAlignment="1" applyProtection="1">
      <alignment horizontal="right" vertical="center"/>
    </xf>
    <xf numFmtId="166" fontId="12" fillId="0" borderId="0" xfId="37" applyFont="1" applyFill="1" applyBorder="1" applyAlignment="1">
      <alignment vertical="center"/>
    </xf>
    <xf numFmtId="0" fontId="26" fillId="0" borderId="0" xfId="36" applyFont="1" applyFill="1" applyBorder="1" applyAlignment="1">
      <alignment vertical="center"/>
    </xf>
    <xf numFmtId="164" fontId="26" fillId="0" borderId="80" xfId="30" applyNumberFormat="1" applyFont="1" applyFill="1" applyBorder="1" applyAlignment="1">
      <alignment horizontal="right" indent="1"/>
    </xf>
    <xf numFmtId="3" fontId="27" fillId="0" borderId="0" xfId="37" applyNumberFormat="1" applyFont="1" applyFill="1" applyBorder="1" applyAlignment="1" applyProtection="1">
      <alignment horizontal="right" vertical="center"/>
    </xf>
    <xf numFmtId="166" fontId="25" fillId="0" borderId="0" xfId="37" applyFont="1" applyFill="1" applyBorder="1" applyAlignment="1">
      <alignment vertical="center"/>
    </xf>
    <xf numFmtId="0" fontId="25" fillId="0" borderId="0" xfId="36" applyFont="1" applyFill="1" applyBorder="1" applyAlignment="1">
      <alignment vertical="center"/>
    </xf>
    <xf numFmtId="0" fontId="25" fillId="0" borderId="0" xfId="0" applyFont="1" applyFill="1" applyBorder="1" applyAlignment="1">
      <alignment vertical="center" wrapText="1"/>
    </xf>
    <xf numFmtId="0" fontId="28" fillId="0" borderId="0" xfId="30" applyFont="1" applyFill="1" applyBorder="1" applyAlignment="1">
      <alignment vertical="center"/>
    </xf>
    <xf numFmtId="166" fontId="153" fillId="0" borderId="0" xfId="37" applyFont="1" applyFill="1" applyBorder="1" applyAlignment="1">
      <alignment vertical="center"/>
    </xf>
    <xf numFmtId="167" fontId="26" fillId="0" borderId="0" xfId="37" applyNumberFormat="1" applyFont="1" applyFill="1" applyBorder="1" applyAlignment="1">
      <alignment horizontal="right" vertical="center"/>
    </xf>
    <xf numFmtId="167" fontId="27" fillId="0" borderId="0" xfId="37" applyNumberFormat="1" applyFont="1" applyFill="1" applyBorder="1" applyAlignment="1" applyProtection="1">
      <alignment horizontal="right" vertical="center"/>
    </xf>
    <xf numFmtId="0" fontId="25" fillId="0" borderId="80" xfId="30" applyFont="1" applyFill="1" applyBorder="1"/>
    <xf numFmtId="166" fontId="26" fillId="0" borderId="0" xfId="37" applyFont="1" applyFill="1" applyBorder="1" applyAlignment="1">
      <alignment vertical="center"/>
    </xf>
    <xf numFmtId="0" fontId="25" fillId="0" borderId="0" xfId="0" applyNumberFormat="1" applyFont="1" applyFill="1" applyBorder="1" applyAlignment="1">
      <alignment vertical="center"/>
    </xf>
    <xf numFmtId="167" fontId="25" fillId="0" borderId="0" xfId="37" applyNumberFormat="1" applyFont="1" applyFill="1" applyBorder="1" applyAlignment="1" applyProtection="1">
      <alignment horizontal="right" vertical="center"/>
    </xf>
    <xf numFmtId="3" fontId="25" fillId="0" borderId="0" xfId="30" applyNumberFormat="1" applyFont="1" applyFill="1" applyBorder="1" applyAlignment="1">
      <alignment horizontal="right" indent="1"/>
    </xf>
    <xf numFmtId="0" fontId="35" fillId="0" borderId="0" xfId="0" applyFont="1" applyFill="1" applyBorder="1" applyAlignment="1">
      <alignment vertical="center"/>
    </xf>
    <xf numFmtId="167" fontId="30" fillId="0" borderId="0" xfId="37" applyNumberFormat="1" applyFont="1" applyFill="1" applyBorder="1" applyAlignment="1" applyProtection="1">
      <alignment horizontal="right" vertical="center"/>
    </xf>
    <xf numFmtId="2" fontId="25" fillId="0" borderId="0" xfId="0" applyNumberFormat="1" applyFont="1" applyFill="1" applyBorder="1" applyAlignment="1">
      <alignment horizontal="right" vertical="center"/>
    </xf>
    <xf numFmtId="165" fontId="26" fillId="0" borderId="0" xfId="30" applyNumberFormat="1" applyFont="1" applyFill="1" applyBorder="1" applyAlignment="1">
      <alignment horizontal="right" indent="1"/>
    </xf>
    <xf numFmtId="164" fontId="26" fillId="0" borderId="0" xfId="30" applyNumberFormat="1" applyFont="1" applyFill="1" applyBorder="1" applyAlignment="1">
      <alignment horizontal="right" indent="1"/>
    </xf>
    <xf numFmtId="3" fontId="25" fillId="7" borderId="70" xfId="587" applyNumberFormat="1" applyFont="1" applyFill="1" applyBorder="1" applyAlignment="1">
      <alignment horizontal="right" indent="1"/>
    </xf>
    <xf numFmtId="15" fontId="29" fillId="7" borderId="71" xfId="31" applyNumberFormat="1" applyFont="1" applyFill="1" applyBorder="1" applyAlignment="1">
      <alignment horizontal="center"/>
    </xf>
    <xf numFmtId="164" fontId="25" fillId="7" borderId="77" xfId="30" applyNumberFormat="1" applyFont="1" applyFill="1" applyBorder="1" applyAlignment="1">
      <alignment horizontal="right" indent="1"/>
    </xf>
    <xf numFmtId="1" fontId="25" fillId="7" borderId="70" xfId="30" applyNumberFormat="1" applyFont="1" applyFill="1" applyBorder="1" applyAlignment="1">
      <alignment horizontal="right" indent="1"/>
    </xf>
    <xf numFmtId="165" fontId="25" fillId="7" borderId="70" xfId="49" applyNumberFormat="1" applyFont="1" applyFill="1" applyBorder="1" applyAlignment="1">
      <alignment horizontal="right" indent="1"/>
    </xf>
    <xf numFmtId="3" fontId="25" fillId="7" borderId="77" xfId="30" applyNumberFormat="1" applyFont="1" applyFill="1" applyBorder="1" applyAlignment="1">
      <alignment horizontal="right" indent="1"/>
    </xf>
    <xf numFmtId="164" fontId="25" fillId="7" borderId="70" xfId="30" applyNumberFormat="1" applyFont="1" applyFill="1" applyBorder="1" applyAlignment="1">
      <alignment horizontal="right" indent="1"/>
    </xf>
    <xf numFmtId="3" fontId="26" fillId="7" borderId="70" xfId="30" applyNumberFormat="1" applyFont="1" applyFill="1" applyBorder="1" applyAlignment="1">
      <alignment horizontal="right" indent="1"/>
    </xf>
    <xf numFmtId="3" fontId="25" fillId="7" borderId="70" xfId="30" applyNumberFormat="1" applyFont="1" applyFill="1" applyBorder="1" applyAlignment="1">
      <alignment horizontal="right" indent="1"/>
    </xf>
    <xf numFmtId="0" fontId="26" fillId="9" borderId="70" xfId="30" applyFont="1" applyFill="1" applyBorder="1" applyAlignment="1">
      <alignment horizontal="right" indent="1"/>
    </xf>
    <xf numFmtId="3" fontId="25" fillId="7" borderId="70" xfId="49" applyNumberFormat="1" applyFont="1" applyFill="1" applyBorder="1" applyAlignment="1">
      <alignment horizontal="right" indent="1"/>
    </xf>
    <xf numFmtId="165" fontId="26" fillId="10" borderId="70" xfId="49" applyNumberFormat="1" applyFont="1" applyFill="1" applyBorder="1" applyAlignment="1">
      <alignment horizontal="right" indent="1"/>
    </xf>
    <xf numFmtId="165" fontId="25" fillId="10" borderId="70" xfId="49" applyNumberFormat="1" applyFont="1" applyFill="1" applyBorder="1" applyAlignment="1">
      <alignment horizontal="right" indent="1"/>
    </xf>
    <xf numFmtId="3" fontId="26" fillId="10" borderId="70" xfId="30" applyNumberFormat="1" applyFont="1" applyFill="1" applyBorder="1" applyAlignment="1">
      <alignment horizontal="right" indent="1"/>
    </xf>
    <xf numFmtId="3" fontId="25" fillId="10" borderId="70" xfId="30" applyNumberFormat="1" applyFont="1" applyFill="1" applyBorder="1" applyAlignment="1">
      <alignment horizontal="right" indent="1"/>
    </xf>
    <xf numFmtId="165" fontId="25" fillId="7" borderId="70" xfId="30" applyNumberFormat="1" applyFont="1" applyFill="1" applyBorder="1" applyAlignment="1">
      <alignment horizontal="right" indent="1"/>
    </xf>
    <xf numFmtId="165" fontId="26" fillId="9" borderId="70" xfId="49" applyNumberFormat="1" applyFont="1" applyFill="1" applyBorder="1" applyAlignment="1">
      <alignment horizontal="right" indent="1"/>
    </xf>
    <xf numFmtId="15" fontId="25" fillId="7" borderId="70" xfId="30" quotePrefix="1" applyNumberFormat="1" applyFont="1" applyFill="1" applyBorder="1" applyAlignment="1">
      <alignment horizontal="right" indent="1"/>
    </xf>
    <xf numFmtId="0" fontId="26" fillId="7" borderId="70" xfId="30" applyFont="1" applyFill="1" applyBorder="1" applyAlignment="1">
      <alignment horizontal="right" indent="1"/>
    </xf>
    <xf numFmtId="164" fontId="26" fillId="7" borderId="82" xfId="30" applyNumberFormat="1" applyFont="1" applyFill="1" applyBorder="1" applyAlignment="1">
      <alignment horizontal="right" indent="1"/>
    </xf>
    <xf numFmtId="165" fontId="26" fillId="7" borderId="70" xfId="49" applyNumberFormat="1" applyFont="1" applyFill="1" applyBorder="1" applyAlignment="1">
      <alignment horizontal="right" indent="1"/>
    </xf>
    <xf numFmtId="164" fontId="26" fillId="7" borderId="70" xfId="30" applyNumberFormat="1" applyFont="1" applyFill="1" applyBorder="1" applyAlignment="1">
      <alignment horizontal="right" indent="1"/>
    </xf>
    <xf numFmtId="168" fontId="26" fillId="7" borderId="70" xfId="30" applyNumberFormat="1" applyFont="1" applyFill="1" applyBorder="1" applyAlignment="1">
      <alignment horizontal="right" indent="1"/>
    </xf>
    <xf numFmtId="0" fontId="26" fillId="7" borderId="70" xfId="30" applyFont="1" applyFill="1" applyBorder="1"/>
    <xf numFmtId="0" fontId="25" fillId="7" borderId="81" xfId="38" applyFont="1" applyFill="1" applyBorder="1" applyAlignment="1">
      <alignment horizontal="center"/>
    </xf>
    <xf numFmtId="165" fontId="0" fillId="0" borderId="0" xfId="49" applyNumberFormat="1" applyFont="1" applyFill="1" applyBorder="1"/>
    <xf numFmtId="0" fontId="0" fillId="0" borderId="0" xfId="0" applyFill="1"/>
    <xf numFmtId="0" fontId="26" fillId="7" borderId="79" xfId="32" applyFont="1" applyFill="1" applyBorder="1" applyAlignment="1">
      <alignment vertical="center"/>
    </xf>
    <xf numFmtId="167" fontId="150" fillId="5" borderId="12" xfId="31" applyNumberFormat="1" applyFont="1" applyFill="1" applyBorder="1" applyAlignment="1" applyProtection="1">
      <alignment horizontal="right" indent="1"/>
    </xf>
    <xf numFmtId="0" fontId="26" fillId="0" borderId="0" xfId="31" applyFont="1" applyFill="1" applyBorder="1"/>
    <xf numFmtId="0" fontId="26" fillId="0" borderId="25" xfId="31" applyFont="1" applyFill="1" applyBorder="1"/>
    <xf numFmtId="167" fontId="26" fillId="5" borderId="16" xfId="31" applyNumberFormat="1" applyFont="1" applyFill="1" applyBorder="1" applyAlignment="1" applyProtection="1">
      <alignment horizontal="right" indent="1"/>
    </xf>
    <xf numFmtId="167" fontId="25" fillId="0" borderId="68" xfId="31" applyNumberFormat="1" applyFont="1" applyFill="1" applyBorder="1" applyAlignment="1" applyProtection="1">
      <alignment horizontal="right" indent="1"/>
    </xf>
    <xf numFmtId="183" fontId="26" fillId="5" borderId="12" xfId="587" applyNumberFormat="1" applyFont="1" applyFill="1" applyBorder="1"/>
    <xf numFmtId="0" fontId="152" fillId="5" borderId="0" xfId="31" applyFont="1" applyFill="1" applyBorder="1"/>
    <xf numFmtId="37" fontId="24" fillId="5" borderId="78" xfId="53" applyNumberFormat="1" applyFont="1" applyFill="1" applyBorder="1" applyProtection="1"/>
    <xf numFmtId="37" fontId="24" fillId="5" borderId="0" xfId="53" applyNumberFormat="1" applyFont="1" applyFill="1" applyProtection="1"/>
    <xf numFmtId="37" fontId="151" fillId="0" borderId="0" xfId="53" applyNumberFormat="1" applyFont="1" applyFill="1" applyProtection="1"/>
    <xf numFmtId="0" fontId="23" fillId="5" borderId="0" xfId="31" applyFont="1" applyFill="1" applyBorder="1"/>
    <xf numFmtId="37" fontId="151" fillId="9" borderId="0" xfId="53" applyNumberFormat="1" applyFont="1" applyFill="1" applyProtection="1"/>
    <xf numFmtId="37" fontId="151" fillId="9" borderId="78" xfId="53" applyNumberFormat="1" applyFont="1" applyFill="1" applyBorder="1" applyProtection="1"/>
    <xf numFmtId="37" fontId="151" fillId="5" borderId="0" xfId="53" applyNumberFormat="1" applyFont="1" applyFill="1" applyProtection="1"/>
    <xf numFmtId="0" fontId="26" fillId="0" borderId="28" xfId="31" applyFont="1" applyFill="1" applyBorder="1"/>
    <xf numFmtId="0" fontId="25" fillId="0" borderId="8" xfId="31" applyFont="1" applyFill="1" applyBorder="1"/>
    <xf numFmtId="0" fontId="26" fillId="0" borderId="8" xfId="31" applyFont="1" applyFill="1" applyBorder="1"/>
    <xf numFmtId="15" fontId="32" fillId="5" borderId="25" xfId="30" applyNumberFormat="1" applyFont="1" applyFill="1" applyBorder="1" applyAlignment="1">
      <alignment horizontal="left" vertical="center"/>
    </xf>
    <xf numFmtId="3" fontId="26" fillId="0" borderId="12" xfId="36" applyNumberFormat="1" applyFont="1" applyFill="1" applyBorder="1" applyAlignment="1">
      <alignment horizontal="right" vertical="center"/>
    </xf>
    <xf numFmtId="3" fontId="26" fillId="7" borderId="70" xfId="36" applyNumberFormat="1" applyFont="1" applyFill="1" applyBorder="1" applyAlignment="1">
      <alignment horizontal="right" vertical="center"/>
    </xf>
    <xf numFmtId="0" fontId="25" fillId="5" borderId="79" xfId="0" applyNumberFormat="1" applyFont="1" applyFill="1" applyBorder="1" applyAlignment="1">
      <alignment vertical="center"/>
    </xf>
    <xf numFmtId="167" fontId="30" fillId="7" borderId="70" xfId="37" applyNumberFormat="1" applyFont="1" applyFill="1" applyBorder="1" applyAlignment="1" applyProtection="1">
      <alignment horizontal="right" vertical="center"/>
    </xf>
    <xf numFmtId="166" fontId="26" fillId="5" borderId="79" xfId="37" applyFont="1" applyFill="1" applyBorder="1" applyAlignment="1">
      <alignment vertical="center"/>
    </xf>
    <xf numFmtId="0" fontId="25" fillId="5" borderId="28" xfId="36" applyFont="1" applyFill="1" applyBorder="1" applyAlignment="1">
      <alignment vertical="center"/>
    </xf>
    <xf numFmtId="4" fontId="25" fillId="0" borderId="83" xfId="0" applyNumberFormat="1" applyFont="1" applyFill="1" applyBorder="1" applyAlignment="1">
      <alignment horizontal="right" vertical="center"/>
    </xf>
    <xf numFmtId="4" fontId="25" fillId="7" borderId="75" xfId="0" applyNumberFormat="1" applyFont="1" applyFill="1" applyBorder="1" applyAlignment="1">
      <alignment horizontal="right" vertical="center"/>
    </xf>
    <xf numFmtId="166" fontId="25" fillId="0" borderId="9" xfId="37" applyFont="1" applyFill="1" applyBorder="1" applyAlignment="1">
      <alignment vertical="center"/>
    </xf>
    <xf numFmtId="0" fontId="26" fillId="0" borderId="9" xfId="0" applyFont="1" applyFill="1" applyBorder="1" applyAlignment="1">
      <alignment vertical="center" wrapText="1"/>
    </xf>
    <xf numFmtId="0" fontId="25" fillId="5" borderId="26" xfId="0" applyNumberFormat="1" applyFont="1" applyFill="1" applyBorder="1" applyAlignment="1">
      <alignment vertical="center"/>
    </xf>
    <xf numFmtId="0" fontId="26" fillId="7" borderId="70" xfId="31" applyFont="1" applyFill="1" applyBorder="1"/>
    <xf numFmtId="167" fontId="26" fillId="7" borderId="70" xfId="31" applyNumberFormat="1" applyFont="1" applyFill="1" applyBorder="1" applyAlignment="1" applyProtection="1">
      <alignment horizontal="right" indent="1"/>
    </xf>
    <xf numFmtId="167" fontId="26" fillId="7" borderId="74" xfId="31" applyNumberFormat="1" applyFont="1" applyFill="1" applyBorder="1" applyAlignment="1" applyProtection="1">
      <alignment horizontal="right" indent="1"/>
    </xf>
    <xf numFmtId="167" fontId="150" fillId="7" borderId="70" xfId="31" applyNumberFormat="1" applyFont="1" applyFill="1" applyBorder="1" applyAlignment="1" applyProtection="1">
      <alignment horizontal="right" indent="1"/>
    </xf>
    <xf numFmtId="167" fontId="25" fillId="7" borderId="70" xfId="31" applyNumberFormat="1" applyFont="1" applyFill="1" applyBorder="1" applyAlignment="1" applyProtection="1">
      <alignment horizontal="right" indent="1"/>
    </xf>
    <xf numFmtId="183" fontId="26" fillId="7" borderId="70" xfId="587" applyNumberFormat="1" applyFont="1" applyFill="1" applyBorder="1"/>
    <xf numFmtId="167" fontId="26" fillId="7" borderId="71" xfId="31" applyNumberFormat="1" applyFont="1" applyFill="1" applyBorder="1" applyAlignment="1" applyProtection="1">
      <alignment horizontal="right" indent="1"/>
    </xf>
    <xf numFmtId="167" fontId="25" fillId="7" borderId="69" xfId="31" applyNumberFormat="1" applyFont="1" applyFill="1" applyBorder="1" applyAlignment="1" applyProtection="1">
      <alignment horizontal="right" indent="1"/>
    </xf>
    <xf numFmtId="3" fontId="26" fillId="7" borderId="75" xfId="587" applyNumberFormat="1" applyFont="1" applyFill="1" applyBorder="1" applyAlignment="1">
      <alignment horizontal="right" indent="1"/>
    </xf>
    <xf numFmtId="166" fontId="151" fillId="7" borderId="25" xfId="53" applyNumberFormat="1" applyFont="1" applyFill="1" applyBorder="1" applyAlignment="1" applyProtection="1">
      <alignment horizontal="left"/>
    </xf>
    <xf numFmtId="166" fontId="150" fillId="7" borderId="26" xfId="53" applyNumberFormat="1" applyFont="1" applyFill="1" applyBorder="1" applyProtection="1"/>
    <xf numFmtId="37" fontId="155" fillId="5" borderId="0" xfId="0" applyNumberFormat="1" applyFont="1" applyFill="1" applyBorder="1" applyAlignment="1" applyProtection="1">
      <alignment vertical="center"/>
    </xf>
    <xf numFmtId="0" fontId="156" fillId="0" borderId="0" xfId="0" applyFont="1"/>
    <xf numFmtId="37" fontId="155" fillId="0" borderId="25" xfId="0" applyNumberFormat="1" applyFont="1" applyFill="1" applyBorder="1" applyAlignment="1" applyProtection="1">
      <alignment vertical="center"/>
    </xf>
    <xf numFmtId="37" fontId="154" fillId="5" borderId="78" xfId="53" applyNumberFormat="1" applyFont="1" applyFill="1" applyBorder="1" applyProtection="1"/>
    <xf numFmtId="37" fontId="155" fillId="0" borderId="0" xfId="0" applyNumberFormat="1" applyFont="1" applyFill="1" applyBorder="1" applyAlignment="1" applyProtection="1">
      <alignment vertical="center"/>
    </xf>
    <xf numFmtId="166" fontId="155" fillId="0" borderId="79" xfId="53" applyNumberFormat="1" applyFont="1" applyFill="1" applyBorder="1" applyProtection="1"/>
    <xf numFmtId="37" fontId="154" fillId="5" borderId="0" xfId="53" applyNumberFormat="1" applyFont="1" applyFill="1" applyBorder="1" applyProtection="1"/>
    <xf numFmtId="0" fontId="154" fillId="5" borderId="0" xfId="32" applyFont="1" applyFill="1" applyAlignment="1">
      <alignment vertical="center"/>
    </xf>
    <xf numFmtId="166" fontId="155" fillId="0" borderId="0" xfId="53" applyNumberFormat="1" applyFont="1" applyFill="1" applyBorder="1" applyProtection="1"/>
    <xf numFmtId="0" fontId="155" fillId="5" borderId="0" xfId="31" applyFont="1" applyFill="1" applyBorder="1"/>
    <xf numFmtId="0" fontId="158" fillId="4" borderId="0" xfId="31" applyFont="1" applyFill="1" applyBorder="1"/>
    <xf numFmtId="0" fontId="155" fillId="0" borderId="0" xfId="31" applyFont="1" applyFill="1" applyBorder="1"/>
    <xf numFmtId="0" fontId="158" fillId="0" borderId="0" xfId="31" applyFont="1" applyFill="1" applyBorder="1"/>
    <xf numFmtId="0" fontId="155" fillId="5" borderId="25" xfId="31" applyFont="1" applyFill="1" applyBorder="1"/>
    <xf numFmtId="0" fontId="154" fillId="5" borderId="0" xfId="31" applyFont="1" applyFill="1" applyBorder="1"/>
    <xf numFmtId="167" fontId="155" fillId="0" borderId="12" xfId="31" applyNumberFormat="1" applyFont="1" applyFill="1" applyBorder="1" applyAlignment="1" applyProtection="1">
      <alignment horizontal="right" indent="1"/>
    </xf>
    <xf numFmtId="167" fontId="155" fillId="7" borderId="70" xfId="31" applyNumberFormat="1" applyFont="1" applyFill="1" applyBorder="1" applyAlignment="1" applyProtection="1">
      <alignment horizontal="right" indent="1"/>
    </xf>
    <xf numFmtId="0" fontId="155" fillId="0" borderId="25" xfId="31" applyFont="1" applyFill="1" applyBorder="1"/>
    <xf numFmtId="37" fontId="157" fillId="0" borderId="0" xfId="53" applyNumberFormat="1" applyFont="1" applyFill="1" applyProtection="1"/>
    <xf numFmtId="167" fontId="155" fillId="5" borderId="12" xfId="31" applyNumberFormat="1" applyFont="1" applyFill="1" applyBorder="1" applyAlignment="1" applyProtection="1">
      <alignment horizontal="right" indent="1"/>
    </xf>
    <xf numFmtId="37" fontId="157" fillId="5" borderId="0" xfId="53" applyNumberFormat="1" applyFont="1" applyFill="1" applyProtection="1"/>
    <xf numFmtId="37" fontId="157" fillId="5" borderId="78" xfId="53" applyNumberFormat="1" applyFont="1" applyFill="1" applyBorder="1" applyProtection="1"/>
    <xf numFmtId="0" fontId="150" fillId="9" borderId="25" xfId="0" applyFont="1" applyFill="1" applyBorder="1" applyAlignment="1">
      <alignment vertical="center"/>
    </xf>
    <xf numFmtId="37" fontId="159" fillId="9" borderId="0" xfId="0" applyNumberFormat="1" applyFont="1" applyFill="1" applyBorder="1" applyAlignment="1" applyProtection="1">
      <alignment vertical="center"/>
    </xf>
    <xf numFmtId="0" fontId="160" fillId="9" borderId="0" xfId="32" applyFont="1" applyFill="1" applyBorder="1" applyAlignment="1">
      <alignment vertical="center"/>
    </xf>
    <xf numFmtId="37" fontId="150" fillId="7" borderId="12" xfId="38" applyNumberFormat="1" applyFont="1" applyFill="1" applyBorder="1" applyAlignment="1" applyProtection="1">
      <alignment horizontal="center" vertical="center"/>
    </xf>
    <xf numFmtId="164" fontId="26" fillId="5" borderId="20" xfId="0" applyNumberFormat="1" applyFont="1" applyFill="1" applyBorder="1" applyAlignment="1">
      <alignment horizontal="right" vertical="center"/>
    </xf>
    <xf numFmtId="164" fontId="25" fillId="5" borderId="20" xfId="0" applyNumberFormat="1" applyFont="1" applyFill="1" applyBorder="1" applyAlignment="1">
      <alignment horizontal="right" vertical="center"/>
    </xf>
    <xf numFmtId="3" fontId="26" fillId="5" borderId="12" xfId="31" applyNumberFormat="1" applyFont="1" applyFill="1" applyBorder="1" applyAlignment="1" applyProtection="1">
      <alignment horizontal="right" indent="1"/>
    </xf>
    <xf numFmtId="3" fontId="26" fillId="0" borderId="83" xfId="587" applyNumberFormat="1" applyFont="1" applyFill="1" applyBorder="1" applyAlignment="1">
      <alignment horizontal="right" indent="1"/>
    </xf>
    <xf numFmtId="3" fontId="26" fillId="7" borderId="70" xfId="31" applyNumberFormat="1" applyFont="1" applyFill="1" applyBorder="1" applyAlignment="1" applyProtection="1">
      <alignment horizontal="right" indent="1"/>
    </xf>
    <xf numFmtId="0" fontId="26" fillId="5" borderId="12" xfId="30" applyFont="1" applyFill="1" applyBorder="1"/>
    <xf numFmtId="168" fontId="26" fillId="5" borderId="12" xfId="30" applyNumberFormat="1" applyFont="1" applyFill="1" applyBorder="1" applyAlignment="1">
      <alignment horizontal="right" indent="1"/>
    </xf>
    <xf numFmtId="164" fontId="26" fillId="5" borderId="12" xfId="30" applyNumberFormat="1" applyFont="1" applyFill="1" applyBorder="1" applyAlignment="1">
      <alignment horizontal="right" indent="1"/>
    </xf>
    <xf numFmtId="164" fontId="26" fillId="5" borderId="19" xfId="30" applyNumberFormat="1" applyFont="1" applyFill="1" applyBorder="1" applyAlignment="1">
      <alignment horizontal="right" indent="1"/>
    </xf>
    <xf numFmtId="15" fontId="25" fillId="5" borderId="12" xfId="30" quotePrefix="1" applyNumberFormat="1" applyFont="1" applyFill="1" applyBorder="1" applyAlignment="1">
      <alignment horizontal="right" indent="1"/>
    </xf>
    <xf numFmtId="165" fontId="25" fillId="5" borderId="12" xfId="30" applyNumberFormat="1" applyFont="1" applyFill="1" applyBorder="1" applyAlignment="1">
      <alignment horizontal="right" indent="1"/>
    </xf>
    <xf numFmtId="3" fontId="25" fillId="5" borderId="12" xfId="49" applyNumberFormat="1" applyFont="1" applyFill="1" applyBorder="1" applyAlignment="1">
      <alignment horizontal="right" indent="1"/>
    </xf>
    <xf numFmtId="3" fontId="25" fillId="5" borderId="12" xfId="30" applyNumberFormat="1" applyFont="1" applyFill="1" applyBorder="1" applyAlignment="1">
      <alignment horizontal="right" indent="1"/>
    </xf>
    <xf numFmtId="3" fontId="26" fillId="5" borderId="12" xfId="30" applyNumberFormat="1" applyFont="1" applyFill="1" applyBorder="1" applyAlignment="1">
      <alignment horizontal="right" indent="1"/>
    </xf>
    <xf numFmtId="0" fontId="23" fillId="0" borderId="0" xfId="32" applyFont="1" applyFill="1" applyBorder="1" applyAlignment="1">
      <alignment horizontal="left" vertical="center" wrapText="1"/>
    </xf>
    <xf numFmtId="37" fontId="24" fillId="5" borderId="26" xfId="37" applyNumberFormat="1" applyFont="1" applyFill="1" applyBorder="1" applyAlignment="1" applyProtection="1">
      <alignment vertical="center"/>
    </xf>
    <xf numFmtId="166" fontId="151" fillId="7" borderId="27" xfId="53" applyNumberFormat="1" applyFont="1" applyFill="1" applyBorder="1" applyProtection="1"/>
    <xf numFmtId="166" fontId="149" fillId="7" borderId="20" xfId="53" applyNumberFormat="1" applyFont="1" applyFill="1" applyBorder="1" applyProtection="1"/>
    <xf numFmtId="37" fontId="150" fillId="7" borderId="16" xfId="38" applyNumberFormat="1" applyFont="1" applyFill="1" applyBorder="1" applyAlignment="1" applyProtection="1">
      <alignment horizontal="center" vertical="center"/>
    </xf>
    <xf numFmtId="164" fontId="7" fillId="5" borderId="12" xfId="0" applyNumberFormat="1" applyFont="1" applyFill="1" applyBorder="1" applyAlignment="1">
      <alignment horizontal="right" vertical="center"/>
    </xf>
    <xf numFmtId="164" fontId="7" fillId="7" borderId="21" xfId="0" applyNumberFormat="1" applyFont="1" applyFill="1" applyBorder="1" applyAlignment="1">
      <alignment horizontal="right" vertical="center"/>
    </xf>
    <xf numFmtId="164" fontId="148" fillId="7" borderId="21" xfId="53" applyNumberFormat="1" applyFont="1" applyFill="1" applyBorder="1" applyAlignment="1" applyProtection="1">
      <alignment horizontal="right" vertical="center"/>
    </xf>
    <xf numFmtId="164" fontId="148" fillId="5" borderId="12" xfId="53" applyNumberFormat="1" applyFont="1" applyFill="1" applyBorder="1" applyAlignment="1" applyProtection="1">
      <alignment horizontal="right" vertical="center"/>
    </xf>
    <xf numFmtId="164" fontId="148" fillId="7" borderId="85" xfId="53" applyNumberFormat="1" applyFont="1" applyFill="1" applyBorder="1" applyAlignment="1" applyProtection="1">
      <alignment horizontal="right" vertical="center"/>
    </xf>
    <xf numFmtId="164" fontId="148" fillId="5" borderId="16" xfId="53" applyNumberFormat="1" applyFont="1" applyFill="1" applyBorder="1" applyAlignment="1" applyProtection="1">
      <alignment horizontal="right" vertical="center"/>
    </xf>
    <xf numFmtId="164" fontId="152" fillId="7" borderId="21" xfId="0" applyNumberFormat="1" applyFont="1" applyFill="1" applyBorder="1" applyAlignment="1">
      <alignment horizontal="right" vertical="center"/>
    </xf>
    <xf numFmtId="164" fontId="152" fillId="5" borderId="12" xfId="0" applyNumberFormat="1" applyFont="1" applyFill="1" applyBorder="1" applyAlignment="1">
      <alignment horizontal="right" vertical="center"/>
    </xf>
    <xf numFmtId="164" fontId="152" fillId="9" borderId="21" xfId="32" applyNumberFormat="1" applyFont="1" applyFill="1" applyBorder="1" applyAlignment="1">
      <alignment horizontal="right" vertical="center"/>
    </xf>
    <xf numFmtId="164" fontId="152" fillId="9" borderId="12" xfId="32" applyNumberFormat="1" applyFont="1" applyFill="1" applyBorder="1" applyAlignment="1">
      <alignment horizontal="right" vertical="center"/>
    </xf>
    <xf numFmtId="164" fontId="26" fillId="7" borderId="21" xfId="0" applyNumberFormat="1" applyFont="1" applyFill="1" applyBorder="1" applyAlignment="1">
      <alignment horizontal="right" vertical="center"/>
    </xf>
    <xf numFmtId="164" fontId="26" fillId="5" borderId="12" xfId="0" applyNumberFormat="1" applyFont="1" applyFill="1" applyBorder="1" applyAlignment="1">
      <alignment horizontal="right" vertical="center"/>
    </xf>
    <xf numFmtId="164" fontId="152" fillId="9" borderId="21" xfId="32" applyNumberFormat="1" applyFont="1" applyFill="1" applyBorder="1" applyAlignment="1" applyProtection="1">
      <alignment horizontal="right" vertical="center"/>
    </xf>
    <xf numFmtId="164" fontId="152" fillId="9" borderId="12" xfId="32" applyNumberFormat="1" applyFont="1" applyFill="1" applyBorder="1" applyAlignment="1" applyProtection="1">
      <alignment horizontal="right" vertical="center"/>
    </xf>
    <xf numFmtId="164" fontId="24" fillId="7" borderId="84" xfId="53" applyNumberFormat="1" applyFont="1" applyFill="1" applyBorder="1" applyAlignment="1" applyProtection="1">
      <alignment horizontal="right" vertical="center"/>
    </xf>
    <xf numFmtId="164" fontId="24" fillId="5" borderId="68" xfId="53" applyNumberFormat="1" applyFont="1" applyFill="1" applyBorder="1" applyAlignment="1" applyProtection="1">
      <alignment horizontal="right" vertical="center"/>
    </xf>
    <xf numFmtId="164" fontId="24" fillId="7" borderId="21" xfId="53" applyNumberFormat="1" applyFont="1" applyFill="1" applyBorder="1" applyAlignment="1" applyProtection="1">
      <alignment horizontal="right" vertical="center"/>
    </xf>
    <xf numFmtId="164" fontId="24" fillId="5" borderId="12" xfId="53" applyNumberFormat="1" applyFont="1" applyFill="1" applyBorder="1" applyAlignment="1" applyProtection="1">
      <alignment horizontal="right" vertical="center"/>
    </xf>
    <xf numFmtId="164" fontId="149" fillId="9" borderId="21" xfId="0" applyNumberFormat="1" applyFont="1" applyFill="1" applyBorder="1" applyAlignment="1" applyProtection="1">
      <alignment horizontal="right" vertical="center"/>
    </xf>
    <xf numFmtId="164" fontId="149" fillId="9" borderId="12" xfId="0" applyNumberFormat="1" applyFont="1" applyFill="1" applyBorder="1" applyAlignment="1" applyProtection="1">
      <alignment horizontal="right" vertical="center"/>
    </xf>
    <xf numFmtId="164" fontId="149" fillId="9" borderId="84" xfId="0" applyNumberFormat="1" applyFont="1" applyFill="1" applyBorder="1" applyAlignment="1" applyProtection="1">
      <alignment horizontal="right" vertical="center"/>
    </xf>
    <xf numFmtId="164" fontId="149" fillId="9" borderId="68" xfId="0" applyNumberFormat="1" applyFont="1" applyFill="1" applyBorder="1" applyAlignment="1" applyProtection="1">
      <alignment horizontal="right" vertical="center"/>
    </xf>
    <xf numFmtId="164" fontId="148" fillId="7" borderId="21" xfId="53" applyNumberFormat="1" applyFont="1" applyFill="1" applyBorder="1" applyProtection="1"/>
    <xf numFmtId="164" fontId="148" fillId="5" borderId="12" xfId="53" applyNumberFormat="1" applyFont="1" applyFill="1" applyBorder="1" applyProtection="1"/>
    <xf numFmtId="164" fontId="149" fillId="7" borderId="21" xfId="53" applyNumberFormat="1" applyFont="1" applyFill="1" applyBorder="1" applyAlignment="1" applyProtection="1">
      <alignment horizontal="right" vertical="center"/>
    </xf>
    <xf numFmtId="164" fontId="149" fillId="5" borderId="12" xfId="53" applyNumberFormat="1" applyFont="1" applyFill="1" applyBorder="1" applyAlignment="1" applyProtection="1">
      <alignment horizontal="right" vertical="center"/>
    </xf>
    <xf numFmtId="164" fontId="148" fillId="7" borderId="85" xfId="53" applyNumberFormat="1" applyFont="1" applyFill="1" applyBorder="1" applyProtection="1"/>
    <xf numFmtId="164" fontId="148" fillId="5" borderId="16" xfId="53" applyNumberFormat="1" applyFont="1" applyFill="1" applyBorder="1" applyProtection="1"/>
    <xf numFmtId="164" fontId="0" fillId="7" borderId="21" xfId="0" applyNumberFormat="1" applyFill="1" applyBorder="1" applyAlignment="1">
      <alignment horizontal="right" vertical="center"/>
    </xf>
    <xf numFmtId="164" fontId="0" fillId="5" borderId="12" xfId="0" applyNumberFormat="1" applyFill="1" applyBorder="1" applyAlignment="1">
      <alignment horizontal="right" vertical="center"/>
    </xf>
    <xf numFmtId="164" fontId="24" fillId="7" borderId="21" xfId="53" applyNumberFormat="1" applyFont="1" applyFill="1" applyBorder="1" applyProtection="1"/>
    <xf numFmtId="164" fontId="24" fillId="5" borderId="12" xfId="53" applyNumberFormat="1" applyFont="1" applyFill="1" applyBorder="1" applyProtection="1"/>
    <xf numFmtId="164" fontId="155" fillId="5" borderId="12" xfId="53" applyNumberFormat="1" applyFont="1" applyFill="1" applyBorder="1" applyProtection="1"/>
    <xf numFmtId="164" fontId="149" fillId="9" borderId="85" xfId="0" applyNumberFormat="1" applyFont="1" applyFill="1" applyBorder="1" applyAlignment="1" applyProtection="1">
      <alignment horizontal="right" vertical="center"/>
    </xf>
    <xf numFmtId="164" fontId="149" fillId="9" borderId="16" xfId="0" applyNumberFormat="1" applyFont="1" applyFill="1" applyBorder="1" applyAlignment="1" applyProtection="1">
      <alignment horizontal="right" vertical="center"/>
    </xf>
    <xf numFmtId="164" fontId="155" fillId="7" borderId="21" xfId="53" applyNumberFormat="1" applyFont="1" applyFill="1" applyBorder="1" applyProtection="1"/>
    <xf numFmtId="164" fontId="155" fillId="7" borderId="21" xfId="0" applyNumberFormat="1" applyFont="1" applyFill="1" applyBorder="1" applyAlignment="1">
      <alignment horizontal="right" vertical="center"/>
    </xf>
    <xf numFmtId="164" fontId="155" fillId="5" borderId="12" xfId="0" applyNumberFormat="1" applyFont="1" applyFill="1" applyBorder="1" applyAlignment="1">
      <alignment horizontal="right" vertical="center"/>
    </xf>
    <xf numFmtId="164" fontId="25" fillId="7" borderId="21" xfId="0" applyNumberFormat="1" applyFont="1" applyFill="1" applyBorder="1" applyAlignment="1">
      <alignment horizontal="right" vertical="center"/>
    </xf>
    <xf numFmtId="164" fontId="25" fillId="5" borderId="12" xfId="0" applyNumberFormat="1" applyFont="1" applyFill="1" applyBorder="1" applyAlignment="1">
      <alignment horizontal="right" vertical="center"/>
    </xf>
    <xf numFmtId="164" fontId="152" fillId="9" borderId="86" xfId="32" applyNumberFormat="1" applyFont="1" applyFill="1" applyBorder="1" applyAlignment="1">
      <alignment horizontal="right" vertical="center"/>
    </xf>
    <xf numFmtId="164" fontId="152" fillId="9" borderId="13" xfId="32" applyNumberFormat="1" applyFont="1" applyFill="1" applyBorder="1" applyAlignment="1">
      <alignment horizontal="right" vertical="center"/>
    </xf>
    <xf numFmtId="164" fontId="150" fillId="9" borderId="21" xfId="0" applyNumberFormat="1" applyFont="1" applyFill="1" applyBorder="1" applyAlignment="1">
      <alignment horizontal="right" vertical="center"/>
    </xf>
    <xf numFmtId="164" fontId="150" fillId="9" borderId="12" xfId="0" applyNumberFormat="1" applyFont="1" applyFill="1" applyBorder="1" applyAlignment="1">
      <alignment horizontal="right" vertical="center"/>
    </xf>
    <xf numFmtId="165" fontId="26" fillId="7" borderId="85" xfId="49" applyNumberFormat="1" applyFont="1" applyFill="1" applyBorder="1" applyAlignment="1">
      <alignment horizontal="right" vertical="center"/>
    </xf>
    <xf numFmtId="165" fontId="26" fillId="5" borderId="16" xfId="49" applyNumberFormat="1" applyFont="1" applyFill="1" applyBorder="1" applyAlignment="1">
      <alignment horizontal="right" vertical="center"/>
    </xf>
    <xf numFmtId="164" fontId="24" fillId="0" borderId="12" xfId="53" applyNumberFormat="1" applyFont="1" applyFill="1" applyBorder="1" applyAlignment="1" applyProtection="1">
      <alignment horizontal="right" vertical="center"/>
    </xf>
    <xf numFmtId="164" fontId="24" fillId="0" borderId="12" xfId="53" applyNumberFormat="1" applyFont="1" applyFill="1" applyBorder="1" applyProtection="1"/>
    <xf numFmtId="164" fontId="155" fillId="0" borderId="12" xfId="53" applyNumberFormat="1" applyFont="1" applyFill="1" applyBorder="1" applyProtection="1"/>
    <xf numFmtId="164" fontId="152" fillId="9" borderId="85" xfId="32" applyNumberFormat="1" applyFont="1" applyFill="1" applyBorder="1" applyAlignment="1">
      <alignment horizontal="right" vertical="center"/>
    </xf>
    <xf numFmtId="164" fontId="152" fillId="9" borderId="16" xfId="32" applyNumberFormat="1" applyFont="1" applyFill="1" applyBorder="1" applyAlignment="1">
      <alignment horizontal="right" vertical="center"/>
    </xf>
    <xf numFmtId="164" fontId="151" fillId="0" borderId="12" xfId="53" applyNumberFormat="1" applyFont="1" applyFill="1" applyBorder="1" applyAlignment="1" applyProtection="1">
      <alignment horizontal="right" vertical="center"/>
    </xf>
    <xf numFmtId="201" fontId="150" fillId="7" borderId="21" xfId="53" applyNumberFormat="1" applyFont="1" applyFill="1" applyBorder="1" applyAlignment="1" applyProtection="1">
      <alignment horizontal="right" vertical="center"/>
    </xf>
    <xf numFmtId="201" fontId="150" fillId="0" borderId="12" xfId="53" applyNumberFormat="1" applyFont="1" applyFill="1" applyBorder="1" applyAlignment="1" applyProtection="1">
      <alignment horizontal="right" vertical="center"/>
    </xf>
    <xf numFmtId="201" fontId="24" fillId="0" borderId="12" xfId="53" applyNumberFormat="1" applyFont="1" applyFill="1" applyBorder="1" applyAlignment="1" applyProtection="1">
      <alignment horizontal="right" vertical="center"/>
    </xf>
    <xf numFmtId="201" fontId="155" fillId="7" borderId="21" xfId="53" applyNumberFormat="1" applyFont="1" applyFill="1" applyBorder="1" applyAlignment="1" applyProtection="1">
      <alignment horizontal="right" vertical="center"/>
    </xf>
    <xf numFmtId="201" fontId="155" fillId="0" borderId="12" xfId="53" applyNumberFormat="1" applyFont="1" applyFill="1" applyBorder="1" applyAlignment="1" applyProtection="1">
      <alignment horizontal="right" vertical="center"/>
    </xf>
    <xf numFmtId="201" fontId="155" fillId="7" borderId="85" xfId="53" applyNumberFormat="1" applyFont="1" applyFill="1" applyBorder="1" applyAlignment="1" applyProtection="1">
      <alignment horizontal="right" vertical="center"/>
    </xf>
    <xf numFmtId="201" fontId="155" fillId="0" borderId="16" xfId="53" applyNumberFormat="1" applyFont="1" applyFill="1" applyBorder="1" applyAlignment="1" applyProtection="1">
      <alignment horizontal="right" vertical="center"/>
    </xf>
    <xf numFmtId="164" fontId="152" fillId="0" borderId="12" xfId="0" applyNumberFormat="1" applyFont="1" applyFill="1" applyBorder="1" applyAlignment="1">
      <alignment horizontal="right" vertical="center"/>
    </xf>
    <xf numFmtId="164" fontId="26" fillId="0" borderId="12" xfId="0" applyNumberFormat="1" applyFont="1" applyFill="1" applyBorder="1" applyAlignment="1">
      <alignment horizontal="right" vertical="center"/>
    </xf>
    <xf numFmtId="164" fontId="155" fillId="0" borderId="12" xfId="0" applyNumberFormat="1" applyFont="1" applyFill="1" applyBorder="1" applyAlignment="1">
      <alignment horizontal="right" vertical="center"/>
    </xf>
    <xf numFmtId="164" fontId="25" fillId="0" borderId="12" xfId="0" applyNumberFormat="1" applyFont="1" applyFill="1" applyBorder="1" applyAlignment="1">
      <alignment horizontal="right" vertical="center"/>
    </xf>
    <xf numFmtId="164" fontId="155" fillId="7" borderId="21" xfId="53" applyNumberFormat="1" applyFont="1" applyFill="1" applyBorder="1" applyAlignment="1" applyProtection="1">
      <alignment horizontal="right" vertical="center"/>
    </xf>
    <xf numFmtId="164" fontId="151" fillId="7" borderId="84" xfId="53" applyNumberFormat="1" applyFont="1" applyFill="1" applyBorder="1" applyAlignment="1" applyProtection="1">
      <alignment horizontal="right" vertical="center"/>
    </xf>
    <xf numFmtId="201" fontId="26" fillId="7" borderId="21" xfId="53" applyNumberFormat="1" applyFont="1" applyFill="1" applyBorder="1" applyAlignment="1" applyProtection="1">
      <alignment horizontal="right" vertical="center"/>
    </xf>
    <xf numFmtId="37" fontId="25" fillId="8" borderId="70" xfId="39" quotePrefix="1" applyNumberFormat="1" applyFont="1" applyFill="1" applyBorder="1" applyAlignment="1" applyProtection="1">
      <alignment horizontal="center"/>
    </xf>
    <xf numFmtId="37" fontId="26" fillId="8" borderId="70" xfId="33" applyNumberFormat="1" applyFont="1" applyFill="1" applyBorder="1" applyAlignment="1" applyProtection="1">
      <alignment horizontal="right"/>
    </xf>
    <xf numFmtId="37" fontId="26" fillId="7" borderId="70" xfId="33" applyNumberFormat="1" applyFont="1" applyFill="1" applyBorder="1" applyProtection="1"/>
    <xf numFmtId="37" fontId="26" fillId="7" borderId="70" xfId="33" applyNumberFormat="1" applyFont="1" applyFill="1" applyBorder="1" applyAlignment="1" applyProtection="1">
      <alignment horizontal="center"/>
    </xf>
    <xf numFmtId="167" fontId="26" fillId="7" borderId="70" xfId="33" applyNumberFormat="1" applyFont="1" applyFill="1" applyBorder="1" applyAlignment="1" applyProtection="1">
      <alignment horizontal="right" indent="1"/>
    </xf>
    <xf numFmtId="167" fontId="26" fillId="7" borderId="71" xfId="33" applyNumberFormat="1" applyFont="1" applyFill="1" applyBorder="1" applyAlignment="1" applyProtection="1">
      <alignment horizontal="right" indent="1"/>
    </xf>
    <xf numFmtId="167" fontId="25" fillId="9" borderId="70" xfId="33" applyNumberFormat="1" applyFont="1" applyFill="1" applyBorder="1" applyAlignment="1" applyProtection="1">
      <alignment horizontal="right" indent="1"/>
    </xf>
    <xf numFmtId="0" fontId="26" fillId="7" borderId="70" xfId="33" applyFont="1" applyFill="1" applyBorder="1" applyAlignment="1">
      <alignment horizontal="right" indent="1"/>
    </xf>
    <xf numFmtId="167" fontId="25" fillId="9" borderId="87" xfId="33" applyNumberFormat="1" applyFont="1" applyFill="1" applyBorder="1" applyAlignment="1" applyProtection="1">
      <alignment horizontal="right" indent="1"/>
    </xf>
    <xf numFmtId="167" fontId="26" fillId="7" borderId="70" xfId="33" applyNumberFormat="1" applyFont="1" applyFill="1" applyBorder="1" applyAlignment="1">
      <alignment horizontal="right" indent="1"/>
    </xf>
    <xf numFmtId="165" fontId="25" fillId="9" borderId="71" xfId="49" applyNumberFormat="1" applyFont="1" applyFill="1" applyBorder="1" applyAlignment="1" applyProtection="1">
      <alignment horizontal="right" indent="1"/>
    </xf>
    <xf numFmtId="167" fontId="24" fillId="5" borderId="12" xfId="37" applyNumberFormat="1" applyFont="1" applyFill="1" applyBorder="1" applyAlignment="1" applyProtection="1">
      <alignment horizontal="right" vertical="center"/>
    </xf>
    <xf numFmtId="167" fontId="25" fillId="5" borderId="17" xfId="37" applyNumberFormat="1" applyFont="1" applyFill="1" applyBorder="1" applyAlignment="1" applyProtection="1">
      <alignment horizontal="right" vertical="center"/>
    </xf>
    <xf numFmtId="167" fontId="25" fillId="5" borderId="16" xfId="37" applyNumberFormat="1" applyFont="1" applyFill="1" applyBorder="1" applyAlignment="1" applyProtection="1">
      <alignment horizontal="right" vertical="center"/>
    </xf>
    <xf numFmtId="0" fontId="35" fillId="5" borderId="0" xfId="0" applyFont="1" applyFill="1" applyBorder="1" applyAlignment="1">
      <alignment vertical="center"/>
    </xf>
    <xf numFmtId="201" fontId="26" fillId="0" borderId="12" xfId="53" applyNumberFormat="1" applyFont="1" applyFill="1" applyBorder="1" applyAlignment="1" applyProtection="1">
      <alignment horizontal="right" vertical="center"/>
    </xf>
    <xf numFmtId="165" fontId="26" fillId="7" borderId="70" xfId="30" applyNumberFormat="1" applyFont="1" applyFill="1" applyBorder="1" applyAlignment="1">
      <alignment horizontal="right" indent="1"/>
    </xf>
    <xf numFmtId="166" fontId="25" fillId="8" borderId="70" xfId="39" applyNumberFormat="1" applyFont="1" applyFill="1" applyBorder="1" applyAlignment="1" applyProtection="1">
      <alignment horizontal="center"/>
    </xf>
    <xf numFmtId="167" fontId="27" fillId="0" borderId="77" xfId="37" applyNumberFormat="1" applyFont="1" applyFill="1" applyBorder="1" applyAlignment="1" applyProtection="1">
      <alignment horizontal="right" vertical="center"/>
    </xf>
    <xf numFmtId="167" fontId="27" fillId="0" borderId="71" xfId="37" applyNumberFormat="1" applyFont="1" applyFill="1" applyBorder="1" applyAlignment="1" applyProtection="1">
      <alignment horizontal="right" vertical="center"/>
    </xf>
    <xf numFmtId="0" fontId="26" fillId="5" borderId="0" xfId="33" applyNumberFormat="1" applyFont="1" applyFill="1" applyAlignment="1">
      <alignment wrapText="1"/>
    </xf>
    <xf numFmtId="0" fontId="23" fillId="0" borderId="0" xfId="32" applyFont="1" applyFill="1" applyBorder="1" applyAlignment="1">
      <alignment horizontal="left" vertical="center" wrapText="1"/>
    </xf>
  </cellXfs>
  <cellStyles count="2288">
    <cellStyle name=" 1" xfId="588"/>
    <cellStyle name=" Task]_x000d__x000a_TaskName=Scan At_x000d__x000a_TaskID=3_x000d__x000a_WorkstationName=SmarTone_x000d__x000a_LastExecuted=0_x000d__x000a_LastSt" xfId="589"/>
    <cellStyle name="%" xfId="1217"/>
    <cellStyle name="******************************************" xfId="590"/>
    <cellStyle name="****************************************** 2" xfId="591"/>
    <cellStyle name="_01 PL 2006 CM" xfId="592"/>
    <cellStyle name="_01 PL 2007 CM" xfId="593"/>
    <cellStyle name="_01 PL 2008 CM" xfId="594"/>
    <cellStyle name="_01 WS IP dial-up (64K) port CE 5-7 2006" xfId="1218"/>
    <cellStyle name="_02 WS IP LL (64K) port CE 5-7 2006" xfId="1219"/>
    <cellStyle name="_03 WS International peering CE 5-7 2006" xfId="1220"/>
    <cellStyle name="_04.12_BB szegmens bontás" xfId="595"/>
    <cellStyle name="_04.12_BB szegmens bontás_BB_demand_fp_3_lzs_2" xfId="596"/>
    <cellStyle name="_04.12_BB szegmens bontás_Másolat eredetijeHu macro data_fp" xfId="597"/>
    <cellStyle name="_05 WS ADSL CE 5-7 2006" xfId="1221"/>
    <cellStyle name="_0503_Stat_MobiMak2_final" xfId="598"/>
    <cellStyle name="_06 CATV poles-plan CE 5-7 2006" xfId="1222"/>
    <cellStyle name="_07 1 Ghz optical line BP2005 CE 3.9" xfId="1223"/>
    <cellStyle name="_07 1 Ghz optical line-plan CE 5-7 2006" xfId="1224"/>
    <cellStyle name="_070425_Strat modell_TD_v1" xfId="599"/>
    <cellStyle name="_070601_Mobile market_v2_2007" xfId="600"/>
    <cellStyle name="_070703_Strat modell_TD_v6" xfId="601"/>
    <cellStyle name="_08 1 Premium Rate TVT" xfId="1225"/>
    <cellStyle name="_09 PSTN network access service CE 5-7 2006" xfId="1226"/>
    <cellStyle name="_20070402 IPF2007 HU + 06 Actuals -_TMH view_v1 " xfId="602"/>
    <cellStyle name="_2008 FC 9_3 postpaid DFP RPC CBU_BBU 2012" xfId="603"/>
    <cellStyle name="_2008 FC 9_3 postpaid DFP RPC CBU_BBU 2012 REVENUE_BBU extract" xfId="604"/>
    <cellStyle name="_Adatszolgáltatás-Leányvállalatoknak-2006-ENGLISH" xfId="605"/>
    <cellStyle name="_BB_20091019_FC9p3_2010_es_budget" xfId="606"/>
    <cellStyle name="_BB_demand_fp_3_lzs_2" xfId="607"/>
    <cellStyle name="_Book2" xfId="1227"/>
    <cellStyle name="_CE 4.8 summary" xfId="1228"/>
    <cellStyle name="_Connection CE 3 9" xfId="1229"/>
    <cellStyle name="_Copy of Book1" xfId="1230"/>
    <cellStyle name="_CurrencySpace" xfId="608"/>
    <cellStyle name="_CurrencySpace 2" xfId="609"/>
    <cellStyle name="_Data CE 5-7 2006 - update v.12.05.2006" xfId="1231"/>
    <cellStyle name="_elbocsátási ktg-CT" xfId="610"/>
    <cellStyle name="_Előfizszám, naturáliák 2002-2004" xfId="611"/>
    <cellStyle name="_Estimations (MTcom-MTnet)" xfId="1232"/>
    <cellStyle name="_GS Equity Research Driver Comparison" xfId="612"/>
    <cellStyle name="_GS Equity Research Driver Comparison 2" xfId="613"/>
    <cellStyle name="_GS Model of VSTR" xfId="614"/>
    <cellStyle name="_GS Model of VSTR 2" xfId="615"/>
    <cellStyle name="_Győr 2001PPvarh1" xfId="616"/>
    <cellStyle name="_havi riport Terv 2002. Gy-M-T. 01-12 hó" xfId="617"/>
    <cellStyle name="_IDA,DialUp CE 5-7 2006" xfId="1233"/>
    <cellStyle name="_Internet CE 8.4 2006" xfId="1234"/>
    <cellStyle name="_Internet regresszio_Demand function by country_v3" xfId="618"/>
    <cellStyle name="_KCBC_BP_10 06 05_harmonized" xfId="1235"/>
    <cellStyle name="_LL   input za CE7_5_19.08" xfId="1236"/>
    <cellStyle name="_MakTel_Co_2002A_2003CEv5" xfId="1237"/>
    <cellStyle name="_Market model - setup Nostradamus DK v5" xfId="619"/>
    <cellStyle name="_Marketing Input 2-10" xfId="620"/>
    <cellStyle name="_MarketModell_Mobilerész_VD" xfId="621"/>
    <cellStyle name="_McKinsey light_update_v21.54(TMH final)" xfId="622"/>
    <cellStyle name="_mobile_Broadband ARPU" xfId="623"/>
    <cellStyle name="_mobile_Broadband ARPU_BB_demand_fp_3_lzs_2" xfId="624"/>
    <cellStyle name="_mobile_Broadband ARPU_Másolat eredetijeHu macro data_fp" xfId="625"/>
    <cellStyle name="_Mobimak2002A_2003CEv5" xfId="1238"/>
    <cellStyle name="_model CE 8.4" xfId="1239"/>
    <cellStyle name="_Model_TMNL_051129 base case_TMNLcheck_v1 4" xfId="626"/>
    <cellStyle name="_MTelGroup_NetEffects_2ndGSMop" xfId="1240"/>
    <cellStyle name="_összesítő-2007-1 hó" xfId="627"/>
    <cellStyle name="_Q4 várható eredmenyek" xfId="628"/>
    <cellStyle name="_Quick_0603" xfId="1"/>
    <cellStyle name="_Reality check" xfId="629"/>
    <cellStyle name="_Revenue model Budget 2008 v.1" xfId="1241"/>
    <cellStyle name="_Revenue model CE 5_7  v.9 26.05.2006" xfId="1242"/>
    <cellStyle name="_RIO CE 5-7 2006" xfId="1243"/>
    <cellStyle name="_Sheet1" xfId="630"/>
    <cellStyle name="_Sheet2" xfId="631"/>
    <cellStyle name="_T-Kábel_VoCaTV_v3-9" xfId="632"/>
    <cellStyle name="_ViDaNet_havi_jelentes_2006_12" xfId="633"/>
    <cellStyle name="_Voice CE 5-7 2006 - za prakjanje" xfId="1244"/>
    <cellStyle name="_VPN, MakPak End July" xfId="1245"/>
    <cellStyle name="_WSbevételek_2003-2006" xfId="634"/>
    <cellStyle name="=C:\WINNT\SYSTEM32\COMMAND.COM" xfId="635"/>
    <cellStyle name="=C:\WINNT\SYSTEM32\COMMAND.COM 2" xfId="636"/>
    <cellStyle name="=C:\WINNT35\SYSTEM32\COMMAND.COM" xfId="637"/>
    <cellStyle name="=C:\WINNT35\SYSTEM32\COMMAND.COM 2" xfId="638"/>
    <cellStyle name="0000" xfId="639"/>
    <cellStyle name="000000" xfId="640"/>
    <cellStyle name="20% - 1. jelölőszín 2" xfId="145"/>
    <cellStyle name="20% - 1. jelölőszín 3" xfId="641"/>
    <cellStyle name="20% - 2. jelölőszín 2" xfId="146"/>
    <cellStyle name="20% - 2. jelölőszín 3" xfId="642"/>
    <cellStyle name="20% - 3. jelölőszín 2" xfId="147"/>
    <cellStyle name="20% - 3. jelölőszín 3" xfId="643"/>
    <cellStyle name="20% - 4. jelölőszín 2" xfId="148"/>
    <cellStyle name="20% - 4. jelölőszín 3" xfId="644"/>
    <cellStyle name="20% - 5. jelölőszín 2" xfId="149"/>
    <cellStyle name="20% - 5. jelölőszín 3" xfId="645"/>
    <cellStyle name="20% - 6. jelölőszín 2" xfId="150"/>
    <cellStyle name="20% - 6. jelölőszín 3" xfId="646"/>
    <cellStyle name="20% - Accent1" xfId="60"/>
    <cellStyle name="20% - Accent1 2" xfId="647"/>
    <cellStyle name="20% - Accent1 2 2" xfId="1246"/>
    <cellStyle name="20% - Accent1 3" xfId="1247"/>
    <cellStyle name="20% - Accent1 4" xfId="1248"/>
    <cellStyle name="20% - Accent1 5" xfId="1249"/>
    <cellStyle name="20% - Accent1 6" xfId="1250"/>
    <cellStyle name="20% - Accent2" xfId="61"/>
    <cellStyle name="20% - Accent2 2" xfId="648"/>
    <cellStyle name="20% - Accent2 2 2" xfId="1251"/>
    <cellStyle name="20% - Accent2 3" xfId="1252"/>
    <cellStyle name="20% - Accent2 4" xfId="1253"/>
    <cellStyle name="20% - Accent2 5" xfId="1254"/>
    <cellStyle name="20% - Accent2 6" xfId="1255"/>
    <cellStyle name="20% - Accent3" xfId="62"/>
    <cellStyle name="20% - Accent3 2" xfId="649"/>
    <cellStyle name="20% - Accent3 2 2" xfId="1256"/>
    <cellStyle name="20% - Accent3 3" xfId="1257"/>
    <cellStyle name="20% - Accent3 4" xfId="1258"/>
    <cellStyle name="20% - Accent3 5" xfId="1259"/>
    <cellStyle name="20% - Accent3 6" xfId="1260"/>
    <cellStyle name="20% - Accent4" xfId="63"/>
    <cellStyle name="20% - Accent4 2" xfId="650"/>
    <cellStyle name="20% - Accent4 2 2" xfId="1261"/>
    <cellStyle name="20% - Accent4 3" xfId="1262"/>
    <cellStyle name="20% - Accent4 4" xfId="1263"/>
    <cellStyle name="20% - Accent4 5" xfId="1264"/>
    <cellStyle name="20% - Accent4 6" xfId="1265"/>
    <cellStyle name="20% - Accent5" xfId="64"/>
    <cellStyle name="20% - Accent5 2" xfId="651"/>
    <cellStyle name="20% - Accent5 2 2" xfId="1266"/>
    <cellStyle name="20% - Accent5 3" xfId="1267"/>
    <cellStyle name="20% - Accent5 4" xfId="1268"/>
    <cellStyle name="20% - Accent5 5" xfId="1269"/>
    <cellStyle name="20% - Accent5 6" xfId="1270"/>
    <cellStyle name="20% - Accent6" xfId="65"/>
    <cellStyle name="20% - Accent6 2" xfId="652"/>
    <cellStyle name="20% - Accent6 2 2" xfId="1271"/>
    <cellStyle name="20% - Accent6 3" xfId="1272"/>
    <cellStyle name="20% - Accent6 4" xfId="1273"/>
    <cellStyle name="20% - Accent6 5" xfId="1274"/>
    <cellStyle name="20% - Accent6 6" xfId="1275"/>
    <cellStyle name="40% - 1. jelölőszín 2" xfId="151"/>
    <cellStyle name="40% - 1. jelölőszín 3" xfId="653"/>
    <cellStyle name="40% - 2. jelölőszín 2" xfId="152"/>
    <cellStyle name="40% - 3. jelölőszín 2" xfId="153"/>
    <cellStyle name="40% - 3. jelölőszín 3" xfId="654"/>
    <cellStyle name="40% - 4. jelölőszín 2" xfId="154"/>
    <cellStyle name="40% - 4. jelölőszín 3" xfId="655"/>
    <cellStyle name="40% - 5. jelölőszín 2" xfId="155"/>
    <cellStyle name="40% - 5. jelölőszín 3" xfId="656"/>
    <cellStyle name="40% - 6. jelölőszín 2" xfId="156"/>
    <cellStyle name="40% - 6. jelölőszín 3" xfId="657"/>
    <cellStyle name="40% - Accent1" xfId="66"/>
    <cellStyle name="40% - Accent1 2" xfId="658"/>
    <cellStyle name="40% - Accent1 2 2" xfId="1276"/>
    <cellStyle name="40% - Accent1 3" xfId="1277"/>
    <cellStyle name="40% - Accent1 4" xfId="1278"/>
    <cellStyle name="40% - Accent1 5" xfId="1279"/>
    <cellStyle name="40% - Accent1 6" xfId="1280"/>
    <cellStyle name="40% - Accent2" xfId="67"/>
    <cellStyle name="40% - Accent2 2" xfId="659"/>
    <cellStyle name="40% - Accent2 2 2" xfId="1281"/>
    <cellStyle name="40% - Accent2 3" xfId="1282"/>
    <cellStyle name="40% - Accent2 4" xfId="1283"/>
    <cellStyle name="40% - Accent2 5" xfId="1284"/>
    <cellStyle name="40% - Accent2 6" xfId="1285"/>
    <cellStyle name="40% - Accent3" xfId="68"/>
    <cellStyle name="40% - Accent3 2" xfId="660"/>
    <cellStyle name="40% - Accent3 2 2" xfId="1286"/>
    <cellStyle name="40% - Accent3 3" xfId="1287"/>
    <cellStyle name="40% - Accent3 4" xfId="1288"/>
    <cellStyle name="40% - Accent3 5" xfId="1289"/>
    <cellStyle name="40% - Accent3 6" xfId="1290"/>
    <cellStyle name="40% - Accent4" xfId="69"/>
    <cellStyle name="40% - Accent4 2" xfId="661"/>
    <cellStyle name="40% - Accent4 2 2" xfId="1291"/>
    <cellStyle name="40% - Accent4 3" xfId="1292"/>
    <cellStyle name="40% - Accent4 4" xfId="1293"/>
    <cellStyle name="40% - Accent4 5" xfId="1294"/>
    <cellStyle name="40% - Accent4 6" xfId="1295"/>
    <cellStyle name="40% - Accent5" xfId="70"/>
    <cellStyle name="40% - Accent5 2" xfId="662"/>
    <cellStyle name="40% - Accent5 2 2" xfId="1296"/>
    <cellStyle name="40% - Accent5 3" xfId="1297"/>
    <cellStyle name="40% - Accent5 4" xfId="1298"/>
    <cellStyle name="40% - Accent5 5" xfId="1299"/>
    <cellStyle name="40% - Accent5 6" xfId="1300"/>
    <cellStyle name="40% - Accent6" xfId="71"/>
    <cellStyle name="40% - Accent6 2" xfId="663"/>
    <cellStyle name="40% - Accent6 2 2" xfId="1301"/>
    <cellStyle name="40% - Accent6 3" xfId="1302"/>
    <cellStyle name="40% - Accent6 4" xfId="1303"/>
    <cellStyle name="40% - Accent6 5" xfId="1304"/>
    <cellStyle name="40% - Accent6 6" xfId="1305"/>
    <cellStyle name="60% - 1. jelölőszín 2" xfId="157"/>
    <cellStyle name="60% - 1. jelölőszín 3" xfId="664"/>
    <cellStyle name="60% - 2. jelölőszín 2" xfId="158"/>
    <cellStyle name="60% - 3. jelölőszín 2" xfId="159"/>
    <cellStyle name="60% - 3. jelölőszín 3" xfId="665"/>
    <cellStyle name="60% - 4. jelölőszín 2" xfId="160"/>
    <cellStyle name="60% - 4. jelölőszín 3" xfId="666"/>
    <cellStyle name="60% - 5. jelölőszín 2" xfId="161"/>
    <cellStyle name="60% - 5. jelölőszín 3" xfId="667"/>
    <cellStyle name="60% - 6. jelölőszín 2" xfId="162"/>
    <cellStyle name="60% - 6. jelölőszín 3" xfId="668"/>
    <cellStyle name="60% - Accent1" xfId="72"/>
    <cellStyle name="60% - Accent1 2" xfId="669"/>
    <cellStyle name="60% - Accent2" xfId="73"/>
    <cellStyle name="60% - Accent2 2" xfId="670"/>
    <cellStyle name="60% - Accent3" xfId="74"/>
    <cellStyle name="60% - Accent3 2" xfId="671"/>
    <cellStyle name="60% - Accent4" xfId="75"/>
    <cellStyle name="60% - Accent4 2" xfId="672"/>
    <cellStyle name="60% - Accent5" xfId="76"/>
    <cellStyle name="60% - Accent5 2" xfId="673"/>
    <cellStyle name="60% - Accent6" xfId="77"/>
    <cellStyle name="60% - Accent6 2" xfId="674"/>
    <cellStyle name="–á%@" xfId="675"/>
    <cellStyle name="–á%@ 2" xfId="1306"/>
    <cellStyle name="–á%@ 3" xfId="676"/>
    <cellStyle name="–á%@_20130319_CAPEX Tab TMUS from 2014 Draft MS" xfId="677"/>
    <cellStyle name="Accent1" xfId="78"/>
    <cellStyle name="Accent1 - 20%" xfId="163"/>
    <cellStyle name="Accent1 - 40%" xfId="164"/>
    <cellStyle name="Accent1 - 60%" xfId="165"/>
    <cellStyle name="Accent1 10" xfId="678"/>
    <cellStyle name="Accent1 11" xfId="679"/>
    <cellStyle name="Accent1 12" xfId="680"/>
    <cellStyle name="Accent1 13" xfId="681"/>
    <cellStyle name="Accent1 14" xfId="682"/>
    <cellStyle name="Accent1 15" xfId="850"/>
    <cellStyle name="Accent1 16" xfId="769"/>
    <cellStyle name="Accent1 17" xfId="1689"/>
    <cellStyle name="Accent1 18" xfId="1713"/>
    <cellStyle name="Accent1 19" xfId="1093"/>
    <cellStyle name="Accent1 2" xfId="683"/>
    <cellStyle name="Accent1 2 2" xfId="2067"/>
    <cellStyle name="Accent1 20" xfId="1693"/>
    <cellStyle name="Accent1 21" xfId="1711"/>
    <cellStyle name="Accent1 22" xfId="1845"/>
    <cellStyle name="Accent1 23" xfId="1916"/>
    <cellStyle name="Accent1 24" xfId="1875"/>
    <cellStyle name="Accent1 25" xfId="1902"/>
    <cellStyle name="Accent1 26" xfId="1909"/>
    <cellStyle name="Accent1 27" xfId="1934"/>
    <cellStyle name="Accent1 28" xfId="1891"/>
    <cellStyle name="Accent1 29" xfId="1929"/>
    <cellStyle name="Accent1 3" xfId="684"/>
    <cellStyle name="Accent1 3 2" xfId="2068"/>
    <cellStyle name="Accent1 30" xfId="1924"/>
    <cellStyle name="Accent1 31" xfId="1893"/>
    <cellStyle name="Accent1 32" xfId="1959"/>
    <cellStyle name="Accent1 4" xfId="685"/>
    <cellStyle name="Accent1 4 2" xfId="2069"/>
    <cellStyle name="Accent1 5" xfId="686"/>
    <cellStyle name="Accent1 6" xfId="687"/>
    <cellStyle name="Accent1 7" xfId="688"/>
    <cellStyle name="Accent1 8" xfId="689"/>
    <cellStyle name="Accent1 9" xfId="690"/>
    <cellStyle name="Accent2" xfId="79"/>
    <cellStyle name="Accent2 - 20%" xfId="166"/>
    <cellStyle name="Accent2 - 40%" xfId="167"/>
    <cellStyle name="Accent2 - 60%" xfId="168"/>
    <cellStyle name="Accent2 10" xfId="691"/>
    <cellStyle name="Accent2 11" xfId="692"/>
    <cellStyle name="Accent2 12" xfId="693"/>
    <cellStyle name="Accent2 13" xfId="694"/>
    <cellStyle name="Accent2 14" xfId="695"/>
    <cellStyle name="Accent2 15" xfId="853"/>
    <cellStyle name="Accent2 16" xfId="766"/>
    <cellStyle name="Accent2 17" xfId="1729"/>
    <cellStyle name="Accent2 18" xfId="1134"/>
    <cellStyle name="Accent2 19" xfId="1732"/>
    <cellStyle name="Accent2 2" xfId="696"/>
    <cellStyle name="Accent2 2 2" xfId="2070"/>
    <cellStyle name="Accent2 20" xfId="1733"/>
    <cellStyle name="Accent2 21" xfId="1734"/>
    <cellStyle name="Accent2 22" xfId="1846"/>
    <cellStyle name="Accent2 23" xfId="1915"/>
    <cellStyle name="Accent2 24" xfId="1876"/>
    <cellStyle name="Accent2 25" xfId="1923"/>
    <cellStyle name="Accent2 26" xfId="1889"/>
    <cellStyle name="Accent2 27" xfId="1881"/>
    <cellStyle name="Accent2 28" xfId="1938"/>
    <cellStyle name="Accent2 29" xfId="1910"/>
    <cellStyle name="Accent2 3" xfId="697"/>
    <cellStyle name="Accent2 3 2" xfId="2071"/>
    <cellStyle name="Accent2 30" xfId="1944"/>
    <cellStyle name="Accent2 31" xfId="1906"/>
    <cellStyle name="Accent2 32" xfId="1960"/>
    <cellStyle name="Accent2 4" xfId="698"/>
    <cellStyle name="Accent2 4 2" xfId="2072"/>
    <cellStyle name="Accent2 5" xfId="699"/>
    <cellStyle name="Accent2 6" xfId="700"/>
    <cellStyle name="Accent2 7" xfId="701"/>
    <cellStyle name="Accent2 8" xfId="702"/>
    <cellStyle name="Accent2 9" xfId="703"/>
    <cellStyle name="Accent3" xfId="80"/>
    <cellStyle name="Accent3 - 20%" xfId="169"/>
    <cellStyle name="Accent3 - 40%" xfId="170"/>
    <cellStyle name="Accent3 - 60%" xfId="171"/>
    <cellStyle name="Accent3 10" xfId="705"/>
    <cellStyle name="Accent3 11" xfId="706"/>
    <cellStyle name="Accent3 12" xfId="707"/>
    <cellStyle name="Accent3 13" xfId="708"/>
    <cellStyle name="Accent3 14" xfId="855"/>
    <cellStyle name="Accent3 15" xfId="744"/>
    <cellStyle name="Accent3 16" xfId="1688"/>
    <cellStyle name="Accent3 17" xfId="1676"/>
    <cellStyle name="Accent3 18" xfId="1721"/>
    <cellStyle name="Accent3 19" xfId="1704"/>
    <cellStyle name="Accent3 2" xfId="709"/>
    <cellStyle name="Accent3 2 2" xfId="2073"/>
    <cellStyle name="Accent3 20" xfId="839"/>
    <cellStyle name="Accent3 21" xfId="1847"/>
    <cellStyle name="Accent3 22" xfId="1914"/>
    <cellStyle name="Accent3 23" xfId="1856"/>
    <cellStyle name="Accent3 24" xfId="1922"/>
    <cellStyle name="Accent3 25" xfId="1852"/>
    <cellStyle name="Accent3 26" xfId="1898"/>
    <cellStyle name="Accent3 27" xfId="1865"/>
    <cellStyle name="Accent3 28" xfId="1905"/>
    <cellStyle name="Accent3 29" xfId="1859"/>
    <cellStyle name="Accent3 3" xfId="710"/>
    <cellStyle name="Accent3 3 2" xfId="2074"/>
    <cellStyle name="Accent3 30" xfId="1873"/>
    <cellStyle name="Accent3 31" xfId="1961"/>
    <cellStyle name="Accent3 4" xfId="711"/>
    <cellStyle name="Accent3 4 2" xfId="2075"/>
    <cellStyle name="Accent3 5" xfId="712"/>
    <cellStyle name="Accent3 6" xfId="713"/>
    <cellStyle name="Accent3 7" xfId="714"/>
    <cellStyle name="Accent3 8" xfId="715"/>
    <cellStyle name="Accent3 9" xfId="716"/>
    <cellStyle name="Accent4" xfId="81"/>
    <cellStyle name="Accent4 - 20%" xfId="172"/>
    <cellStyle name="Accent4 - 40%" xfId="173"/>
    <cellStyle name="Accent4 - 60%" xfId="174"/>
    <cellStyle name="Accent4 10" xfId="718"/>
    <cellStyle name="Accent4 11" xfId="719"/>
    <cellStyle name="Accent4 12" xfId="720"/>
    <cellStyle name="Accent4 13" xfId="721"/>
    <cellStyle name="Accent4 14" xfId="858"/>
    <cellStyle name="Accent4 15" xfId="730"/>
    <cellStyle name="Accent4 16" xfId="1728"/>
    <cellStyle name="Accent4 17" xfId="1701"/>
    <cellStyle name="Accent4 18" xfId="780"/>
    <cellStyle name="Accent4 19" xfId="1690"/>
    <cellStyle name="Accent4 2" xfId="722"/>
    <cellStyle name="Accent4 2 2" xfId="2076"/>
    <cellStyle name="Accent4 20" xfId="1712"/>
    <cellStyle name="Accent4 21" xfId="1848"/>
    <cellStyle name="Accent4 22" xfId="1913"/>
    <cellStyle name="Accent4 23" xfId="1877"/>
    <cellStyle name="Accent4 24" xfId="1870"/>
    <cellStyle name="Accent4 25" xfId="1927"/>
    <cellStyle name="Accent4 26" xfId="1932"/>
    <cellStyle name="Accent4 27" xfId="1861"/>
    <cellStyle name="Accent4 28" xfId="1904"/>
    <cellStyle name="Accent4 29" xfId="1869"/>
    <cellStyle name="Accent4 3" xfId="723"/>
    <cellStyle name="Accent4 3 2" xfId="2077"/>
    <cellStyle name="Accent4 30" xfId="1872"/>
    <cellStyle name="Accent4 31" xfId="1962"/>
    <cellStyle name="Accent4 4" xfId="724"/>
    <cellStyle name="Accent4 4 2" xfId="2078"/>
    <cellStyle name="Accent4 5" xfId="725"/>
    <cellStyle name="Accent4 6" xfId="726"/>
    <cellStyle name="Accent4 7" xfId="727"/>
    <cellStyle name="Accent4 8" xfId="728"/>
    <cellStyle name="Accent4 9" xfId="729"/>
    <cellStyle name="Accent5" xfId="82"/>
    <cellStyle name="Accent5 - 20%" xfId="175"/>
    <cellStyle name="Accent5 - 40%" xfId="176"/>
    <cellStyle name="Accent5 - 60%" xfId="177"/>
    <cellStyle name="Accent5 10" xfId="731"/>
    <cellStyle name="Accent5 11" xfId="732"/>
    <cellStyle name="Accent5 12" xfId="733"/>
    <cellStyle name="Accent5 13" xfId="734"/>
    <cellStyle name="Accent5 14" xfId="735"/>
    <cellStyle name="Accent5 15" xfId="860"/>
    <cellStyle name="Accent5 16" xfId="717"/>
    <cellStyle name="Accent5 17" xfId="1727"/>
    <cellStyle name="Accent5 18" xfId="1702"/>
    <cellStyle name="Accent5 19" xfId="1707"/>
    <cellStyle name="Accent5 2" xfId="736"/>
    <cellStyle name="Accent5 2 2" xfId="2079"/>
    <cellStyle name="Accent5 20" xfId="1706"/>
    <cellStyle name="Accent5 21" xfId="856"/>
    <cellStyle name="Accent5 22" xfId="1850"/>
    <cellStyle name="Accent5 23" xfId="1912"/>
    <cellStyle name="Accent5 24" xfId="1878"/>
    <cellStyle name="Accent5 25" xfId="1871"/>
    <cellStyle name="Accent5 26" xfId="1926"/>
    <cellStyle name="Accent5 27" xfId="1931"/>
    <cellStyle name="Accent5 28" xfId="1935"/>
    <cellStyle name="Accent5 29" xfId="1862"/>
    <cellStyle name="Accent5 3" xfId="737"/>
    <cellStyle name="Accent5 3 2" xfId="2080"/>
    <cellStyle name="Accent5 30" xfId="1903"/>
    <cellStyle name="Accent5 31" xfId="1867"/>
    <cellStyle name="Accent5 32" xfId="1963"/>
    <cellStyle name="Accent5 4" xfId="738"/>
    <cellStyle name="Accent5 4 2" xfId="2081"/>
    <cellStyle name="Accent5 5" xfId="739"/>
    <cellStyle name="Accent5 6" xfId="740"/>
    <cellStyle name="Accent5 7" xfId="741"/>
    <cellStyle name="Accent5 8" xfId="742"/>
    <cellStyle name="Accent5 9" xfId="743"/>
    <cellStyle name="Accent6" xfId="83"/>
    <cellStyle name="Accent6 - 20%" xfId="178"/>
    <cellStyle name="Accent6 - 40%" xfId="179"/>
    <cellStyle name="Accent6 - 60%" xfId="180"/>
    <cellStyle name="Accent6 10" xfId="745"/>
    <cellStyle name="Accent6 11" xfId="746"/>
    <cellStyle name="Accent6 12" xfId="747"/>
    <cellStyle name="Accent6 13" xfId="748"/>
    <cellStyle name="Accent6 14" xfId="749"/>
    <cellStyle name="Accent6 15" xfId="862"/>
    <cellStyle name="Accent6 16" xfId="704"/>
    <cellStyle name="Accent6 17" xfId="1726"/>
    <cellStyle name="Accent6 18" xfId="1130"/>
    <cellStyle name="Accent6 19" xfId="1699"/>
    <cellStyle name="Accent6 2" xfId="750"/>
    <cellStyle name="Accent6 2 2" xfId="2082"/>
    <cellStyle name="Accent6 20" xfId="1665"/>
    <cellStyle name="Accent6 21" xfId="1725"/>
    <cellStyle name="Accent6 22" xfId="1851"/>
    <cellStyle name="Accent6 23" xfId="1942"/>
    <cellStyle name="Accent6 24" xfId="1880"/>
    <cellStyle name="Accent6 25" xfId="1863"/>
    <cellStyle name="Accent6 26" xfId="1948"/>
    <cellStyle name="Accent6 27" xfId="1897"/>
    <cellStyle name="Accent6 28" xfId="1939"/>
    <cellStyle name="Accent6 29" xfId="1933"/>
    <cellStyle name="Accent6 3" xfId="751"/>
    <cellStyle name="Accent6 3 2" xfId="2083"/>
    <cellStyle name="Accent6 30" xfId="1907"/>
    <cellStyle name="Accent6 31" xfId="1921"/>
    <cellStyle name="Accent6 32" xfId="1964"/>
    <cellStyle name="Accent6 4" xfId="752"/>
    <cellStyle name="Accent6 4 2" xfId="2084"/>
    <cellStyle name="Accent6 5" xfId="753"/>
    <cellStyle name="Accent6 6" xfId="754"/>
    <cellStyle name="Accent6 7" xfId="755"/>
    <cellStyle name="Accent6 8" xfId="756"/>
    <cellStyle name="Accent6 9" xfId="757"/>
    <cellStyle name="AFE" xfId="758"/>
    <cellStyle name="AFE 2" xfId="759"/>
    <cellStyle name="Bad" xfId="84"/>
    <cellStyle name="Bad 2" xfId="760"/>
    <cellStyle name="Bad 2 2" xfId="2085"/>
    <cellStyle name="Bad 3" xfId="761"/>
    <cellStyle name="Bad 4" xfId="762"/>
    <cellStyle name="Bad 5" xfId="1077"/>
    <cellStyle name="Bad 6" xfId="1853"/>
    <cellStyle name="Besuchter Hyperlink_M&amp;A_Tool_V26" xfId="763"/>
    <cellStyle name="Bevitel 2" xfId="181"/>
    <cellStyle name="Bevitel 3" xfId="442"/>
    <cellStyle name="Bevitel 3 2" xfId="764"/>
    <cellStyle name="Bevitel 4" xfId="2086"/>
    <cellStyle name="blank" xfId="765"/>
    <cellStyle name="Calc Currency (0)" xfId="2"/>
    <cellStyle name="Calc Currency (0) 2" xfId="183"/>
    <cellStyle name="Calc Currency (0) 3" xfId="184"/>
    <cellStyle name="Calc Currency (0) 4" xfId="182"/>
    <cellStyle name="Calc Currency (0) 4 2" xfId="767"/>
    <cellStyle name="Calc Currency (0) 5" xfId="768"/>
    <cellStyle name="Calc Currency (2)" xfId="3"/>
    <cellStyle name="Calc Currency (2) 2" xfId="186"/>
    <cellStyle name="Calc Currency (2) 3" xfId="187"/>
    <cellStyle name="Calc Currency (2) 4" xfId="185"/>
    <cellStyle name="Calc Currency (2) 4 2" xfId="770"/>
    <cellStyle name="Calc Currency (2) 5" xfId="771"/>
    <cellStyle name="Calc Percent (0)" xfId="4"/>
    <cellStyle name="Calc Percent (0) 2" xfId="189"/>
    <cellStyle name="Calc Percent (0) 3" xfId="190"/>
    <cellStyle name="Calc Percent (0) 4" xfId="188"/>
    <cellStyle name="Calc Percent (0) 4 2" xfId="772"/>
    <cellStyle name="Calc Percent (0) 5" xfId="773"/>
    <cellStyle name="Calc Percent (1)" xfId="5"/>
    <cellStyle name="Calc Percent (1) 2" xfId="192"/>
    <cellStyle name="Calc Percent (1) 3" xfId="193"/>
    <cellStyle name="Calc Percent (1) 4" xfId="191"/>
    <cellStyle name="Calc Percent (1) 4 2" xfId="774"/>
    <cellStyle name="Calc Percent (1) 5" xfId="775"/>
    <cellStyle name="Calc Percent (2)" xfId="6"/>
    <cellStyle name="Calc Percent (2) 2" xfId="195"/>
    <cellStyle name="Calc Percent (2) 3" xfId="196"/>
    <cellStyle name="Calc Percent (2) 4" xfId="194"/>
    <cellStyle name="Calc Percent (2) 4 2" xfId="776"/>
    <cellStyle name="Calc Percent (2) 5" xfId="777"/>
    <cellStyle name="Calc Units (0)" xfId="7"/>
    <cellStyle name="Calc Units (0) 2" xfId="198"/>
    <cellStyle name="Calc Units (0) 3" xfId="199"/>
    <cellStyle name="Calc Units (0) 4" xfId="197"/>
    <cellStyle name="Calc Units (0) 4 2" xfId="778"/>
    <cellStyle name="Calc Units (0) 5" xfId="779"/>
    <cellStyle name="Calc Units (1)" xfId="8"/>
    <cellStyle name="Calc Units (1) 2" xfId="201"/>
    <cellStyle name="Calc Units (1) 3" xfId="202"/>
    <cellStyle name="Calc Units (1) 4" xfId="200"/>
    <cellStyle name="Calc Units (1) 4 2" xfId="781"/>
    <cellStyle name="Calc Units (1) 5" xfId="782"/>
    <cellStyle name="Calc Units (2)" xfId="9"/>
    <cellStyle name="Calc Units (2) 2" xfId="204"/>
    <cellStyle name="Calc Units (2) 3" xfId="205"/>
    <cellStyle name="Calc Units (2) 4" xfId="203"/>
    <cellStyle name="Calc Units (2) 4 2" xfId="783"/>
    <cellStyle name="Calc Units (2) 5" xfId="784"/>
    <cellStyle name="Calculation" xfId="85"/>
    <cellStyle name="Calculation 2" xfId="785"/>
    <cellStyle name="Calculation 2 2" xfId="2087"/>
    <cellStyle name="Calculation 3" xfId="786"/>
    <cellStyle name="Calculation 4" xfId="1161"/>
    <cellStyle name="Calculation 5" xfId="1854"/>
    <cellStyle name="Cash Flow Statement" xfId="787"/>
    <cellStyle name="Check Cell" xfId="86"/>
    <cellStyle name="Check Cell 2" xfId="788"/>
    <cellStyle name="Check Cell 2 2" xfId="2088"/>
    <cellStyle name="Check Cell 3" xfId="789"/>
    <cellStyle name="Check Cell 4" xfId="790"/>
    <cellStyle name="Check Cell 5" xfId="810"/>
    <cellStyle name="Check Cell 6" xfId="1855"/>
    <cellStyle name="Cím 2" xfId="206"/>
    <cellStyle name="Cím 3" xfId="791"/>
    <cellStyle name="Címsor 1 2" xfId="207"/>
    <cellStyle name="Címsor 1 3" xfId="438"/>
    <cellStyle name="Címsor 1 3 2" xfId="792"/>
    <cellStyle name="Címsor 1 4" xfId="2089"/>
    <cellStyle name="Címsor 2 2" xfId="208"/>
    <cellStyle name="Címsor 2 3" xfId="439"/>
    <cellStyle name="Címsor 2 3 2" xfId="793"/>
    <cellStyle name="Címsor 2 4" xfId="2090"/>
    <cellStyle name="Címsor 3 2" xfId="209"/>
    <cellStyle name="Címsor 3 3" xfId="440"/>
    <cellStyle name="Címsor 3 3 2" xfId="794"/>
    <cellStyle name="Címsor 3 4" xfId="2091"/>
    <cellStyle name="Címsor 4 2" xfId="210"/>
    <cellStyle name="Címsor 4 3" xfId="441"/>
    <cellStyle name="Címsor 4 3 2" xfId="795"/>
    <cellStyle name="Címsor 4 4" xfId="2092"/>
    <cellStyle name="Comma [0]_#6 Temps &amp; Contractors" xfId="2093"/>
    <cellStyle name="Comma [00]" xfId="10"/>
    <cellStyle name="Comma [00] 2" xfId="212"/>
    <cellStyle name="Comma [00] 3" xfId="213"/>
    <cellStyle name="Comma [00] 4" xfId="211"/>
    <cellStyle name="Comma [00] 4 2" xfId="797"/>
    <cellStyle name="Comma [00] 5" xfId="798"/>
    <cellStyle name="Comma 10" xfId="1307"/>
    <cellStyle name="Comma 11" xfId="1308"/>
    <cellStyle name="Comma 12" xfId="1309"/>
    <cellStyle name="Comma 13" xfId="1310"/>
    <cellStyle name="Comma 14" xfId="1311"/>
    <cellStyle name="Comma 15" xfId="1312"/>
    <cellStyle name="Comma 16" xfId="1313"/>
    <cellStyle name="Comma 17" xfId="1314"/>
    <cellStyle name="Comma 18" xfId="1315"/>
    <cellStyle name="Comma 19" xfId="1316"/>
    <cellStyle name="Comma 2" xfId="799"/>
    <cellStyle name="Comma 2 2" xfId="1317"/>
    <cellStyle name="Comma 2 3" xfId="1318"/>
    <cellStyle name="Comma 2 4" xfId="1319"/>
    <cellStyle name="Comma 20" xfId="1320"/>
    <cellStyle name="Comma 21" xfId="1321"/>
    <cellStyle name="Comma 22" xfId="1322"/>
    <cellStyle name="Comma 23" xfId="1323"/>
    <cellStyle name="Comma 24" xfId="1324"/>
    <cellStyle name="Comma 25" xfId="1325"/>
    <cellStyle name="Comma 26" xfId="1326"/>
    <cellStyle name="Comma 27" xfId="1327"/>
    <cellStyle name="Comma 28" xfId="1328"/>
    <cellStyle name="Comma 29" xfId="1329"/>
    <cellStyle name="Comma 3" xfId="800"/>
    <cellStyle name="Comma 30" xfId="1330"/>
    <cellStyle name="Comma 31" xfId="1331"/>
    <cellStyle name="Comma 32" xfId="1332"/>
    <cellStyle name="Comma 33" xfId="1333"/>
    <cellStyle name="Comma 34" xfId="1334"/>
    <cellStyle name="Comma 35" xfId="1335"/>
    <cellStyle name="Comma 36" xfId="1336"/>
    <cellStyle name="Comma 37" xfId="1337"/>
    <cellStyle name="Comma 38" xfId="1920"/>
    <cellStyle name="Comma 39" xfId="1890"/>
    <cellStyle name="Comma 4" xfId="1338"/>
    <cellStyle name="Comma 40" xfId="1956"/>
    <cellStyle name="Comma 41" xfId="1958"/>
    <cellStyle name="Comma 5" xfId="1339"/>
    <cellStyle name="Comma 6" xfId="1340"/>
    <cellStyle name="Comma 7" xfId="1341"/>
    <cellStyle name="Comma 8" xfId="1342"/>
    <cellStyle name="Comma 9" xfId="1343"/>
    <cellStyle name="Comma_#6 Temps &amp; Contractors" xfId="2094"/>
    <cellStyle name="Copied" xfId="801"/>
    <cellStyle name="Currency [0]_#6 Temps &amp; Contractors" xfId="2095"/>
    <cellStyle name="Currency [00]" xfId="11"/>
    <cellStyle name="Currency [00] 2" xfId="215"/>
    <cellStyle name="Currency [00] 3" xfId="216"/>
    <cellStyle name="Currency [00] 4" xfId="214"/>
    <cellStyle name="Currency [00] 4 2" xfId="802"/>
    <cellStyle name="Currency [00] 5" xfId="803"/>
    <cellStyle name="Currency_#6 Temps &amp; Contractors" xfId="2096"/>
    <cellStyle name="Date Short" xfId="12"/>
    <cellStyle name="Date Short 2" xfId="218"/>
    <cellStyle name="Date Short 3" xfId="219"/>
    <cellStyle name="Date Short 4" xfId="217"/>
    <cellStyle name="Date Short 4 2" xfId="804"/>
    <cellStyle name="Datum" xfId="805"/>
    <cellStyle name="DELTA" xfId="13"/>
    <cellStyle name="DELTA 2" xfId="221"/>
    <cellStyle name="DELTA 3" xfId="222"/>
    <cellStyle name="DELTA 4" xfId="220"/>
    <cellStyle name="Dezimal [0]_066_otherDirectCosts_S&amp;D" xfId="806"/>
    <cellStyle name="Dezimal 2" xfId="807"/>
    <cellStyle name="Dezimal_066_otherDirectCosts_S&amp;D" xfId="808"/>
    <cellStyle name="Dollar" xfId="809"/>
    <cellStyle name="Ellenőrzőcella 2" xfId="223"/>
    <cellStyle name="Ellenőrzőcella 3" xfId="436"/>
    <cellStyle name="Ellenőrzőcella 4" xfId="2097"/>
    <cellStyle name="Emphasis 1" xfId="224"/>
    <cellStyle name="Emphasis 2" xfId="225"/>
    <cellStyle name="Emphasis 3" xfId="226"/>
    <cellStyle name="Enter Currency (0)" xfId="14"/>
    <cellStyle name="Enter Currency (0) 2" xfId="228"/>
    <cellStyle name="Enter Currency (0) 3" xfId="229"/>
    <cellStyle name="Enter Currency (0) 4" xfId="227"/>
    <cellStyle name="Enter Currency (0) 4 2" xfId="811"/>
    <cellStyle name="Enter Currency (0) 5" xfId="812"/>
    <cellStyle name="Enter Currency (2)" xfId="15"/>
    <cellStyle name="Enter Currency (2) 2" xfId="231"/>
    <cellStyle name="Enter Currency (2) 3" xfId="232"/>
    <cellStyle name="Enter Currency (2) 4" xfId="230"/>
    <cellStyle name="Enter Currency (2) 4 2" xfId="813"/>
    <cellStyle name="Enter Currency (2) 5" xfId="814"/>
    <cellStyle name="Enter Units (0)" xfId="16"/>
    <cellStyle name="Enter Units (0) 2" xfId="234"/>
    <cellStyle name="Enter Units (0) 3" xfId="235"/>
    <cellStyle name="Enter Units (0) 4" xfId="233"/>
    <cellStyle name="Enter Units (0) 4 2" xfId="815"/>
    <cellStyle name="Enter Units (0) 5" xfId="816"/>
    <cellStyle name="Enter Units (1)" xfId="17"/>
    <cellStyle name="Enter Units (1) 2" xfId="237"/>
    <cellStyle name="Enter Units (1) 3" xfId="238"/>
    <cellStyle name="Enter Units (1) 4" xfId="236"/>
    <cellStyle name="Enter Units (1) 4 2" xfId="817"/>
    <cellStyle name="Enter Units (1) 5" xfId="818"/>
    <cellStyle name="Enter Units (2)" xfId="18"/>
    <cellStyle name="Enter Units (2) 2" xfId="240"/>
    <cellStyle name="Enter Units (2) 3" xfId="241"/>
    <cellStyle name="Enter Units (2) 4" xfId="239"/>
    <cellStyle name="Enter Units (2) 4 2" xfId="819"/>
    <cellStyle name="Enter Units (2) 5" xfId="820"/>
    <cellStyle name="Entered" xfId="821"/>
    <cellStyle name="Euro" xfId="822"/>
    <cellStyle name="Euro 2" xfId="823"/>
    <cellStyle name="Euro 3" xfId="824"/>
    <cellStyle name="Explanatory Text" xfId="87"/>
    <cellStyle name="Explanatory Text 2" xfId="825"/>
    <cellStyle name="Explanatory Text 3" xfId="826"/>
    <cellStyle name="Explanatory Text 4" xfId="881"/>
    <cellStyle name="Ezres" xfId="587" builtinId="3"/>
    <cellStyle name="Ezres 10" xfId="2098"/>
    <cellStyle name="Ezres 10 2" xfId="2099"/>
    <cellStyle name="Ezres 10 2 2" xfId="2100"/>
    <cellStyle name="Ezres 10 2 2 2" xfId="2212"/>
    <cellStyle name="Ezres 10 2 3" xfId="2211"/>
    <cellStyle name="Ezres 10 3" xfId="2101"/>
    <cellStyle name="Ezres 10 3 2" xfId="2213"/>
    <cellStyle name="Ezres 10 4" xfId="2210"/>
    <cellStyle name="Ezres 12" xfId="2102"/>
    <cellStyle name="Ezres 12 2" xfId="2103"/>
    <cellStyle name="Ezres 12 2 2" xfId="2104"/>
    <cellStyle name="Ezres 12 2 2 2" xfId="2216"/>
    <cellStyle name="Ezres 12 2 3" xfId="2215"/>
    <cellStyle name="Ezres 12 3" xfId="2105"/>
    <cellStyle name="Ezres 12 3 2" xfId="2217"/>
    <cellStyle name="Ezres 12 4" xfId="2214"/>
    <cellStyle name="Ezres 2" xfId="461"/>
    <cellStyle name="Ezres 2 2" xfId="506"/>
    <cellStyle name="Ezres 2 2 2" xfId="828"/>
    <cellStyle name="Ezres 2 3" xfId="1344"/>
    <cellStyle name="Ezres 2 4" xfId="827"/>
    <cellStyle name="Ezres 3" xfId="426"/>
    <cellStyle name="Ezres 3 2" xfId="505"/>
    <cellStyle name="Ezres 3 2 2" xfId="1345"/>
    <cellStyle name="Ezres 3 3" xfId="829"/>
    <cellStyle name="Ezres 4" xfId="88"/>
    <cellStyle name="Ezres 4 2" xfId="1346"/>
    <cellStyle name="Ezres 4 3" xfId="1826"/>
    <cellStyle name="Ezres 5" xfId="1347"/>
    <cellStyle name="Ezres 5 2" xfId="1832"/>
    <cellStyle name="Ezres 6" xfId="796"/>
    <cellStyle name="Ezres 7" xfId="1831"/>
    <cellStyle name="Figyelmeztetés 2" xfId="242"/>
    <cellStyle name="Figyelmeztetés 3" xfId="456"/>
    <cellStyle name="Figyelmeztetés 4" xfId="2106"/>
    <cellStyle name="Finanční0" xfId="830"/>
    <cellStyle name="Finanční0 2" xfId="831"/>
    <cellStyle name="Gesperrt" xfId="832"/>
    <cellStyle name="Gesperrt 2" xfId="833"/>
    <cellStyle name="Good" xfId="89"/>
    <cellStyle name="Good 2" xfId="834"/>
    <cellStyle name="Good 2 2" xfId="2107"/>
    <cellStyle name="Good 3" xfId="835"/>
    <cellStyle name="Good 4" xfId="836"/>
    <cellStyle name="Good 5" xfId="864"/>
    <cellStyle name="Good 6" xfId="1857"/>
    <cellStyle name="Grey" xfId="19"/>
    <cellStyle name="Grey 2" xfId="244"/>
    <cellStyle name="Grey 3" xfId="245"/>
    <cellStyle name="Grey 4" xfId="243"/>
    <cellStyle name="Grey 4 2" xfId="837"/>
    <cellStyle name="Header" xfId="838"/>
    <cellStyle name="Header1" xfId="20"/>
    <cellStyle name="Header1 2" xfId="247"/>
    <cellStyle name="Header1 3" xfId="248"/>
    <cellStyle name="Header1 4" xfId="246"/>
    <cellStyle name="Header1 4 2" xfId="840"/>
    <cellStyle name="Header2" xfId="21"/>
    <cellStyle name="Header2 2" xfId="250"/>
    <cellStyle name="Header2 3" xfId="251"/>
    <cellStyle name="Header2 4" xfId="249"/>
    <cellStyle name="Header2 4 2" xfId="841"/>
    <cellStyle name="Heading 1" xfId="90"/>
    <cellStyle name="Heading 1 2" xfId="842"/>
    <cellStyle name="Heading 1 2 2" xfId="2108"/>
    <cellStyle name="Heading 1 3" xfId="1884"/>
    <cellStyle name="Heading 1 4" xfId="1860"/>
    <cellStyle name="Heading 2" xfId="91"/>
    <cellStyle name="Heading 2 2" xfId="843"/>
    <cellStyle name="Heading 2 2 2" xfId="2109"/>
    <cellStyle name="Heading 2 3" xfId="1885"/>
    <cellStyle name="Heading 2 4" xfId="1946"/>
    <cellStyle name="Heading 3" xfId="92"/>
    <cellStyle name="Heading 3 2" xfId="844"/>
    <cellStyle name="Heading 3 2 2" xfId="2110"/>
    <cellStyle name="Heading 3 3" xfId="1886"/>
    <cellStyle name="Heading 3 4" xfId="1899"/>
    <cellStyle name="Heading 4" xfId="93"/>
    <cellStyle name="Heading 4 2" xfId="845"/>
    <cellStyle name="Hiperhivatkozás" xfId="252"/>
    <cellStyle name="Hiperhivatkozás 2" xfId="253"/>
    <cellStyle name="Hiperhivatkozás 3" xfId="254"/>
    <cellStyle name="Hiperhivatkozás 4" xfId="847"/>
    <cellStyle name="Hivatkozott cella 2" xfId="255"/>
    <cellStyle name="Hivatkozott cella 3" xfId="443"/>
    <cellStyle name="Hivatkozott cella 4" xfId="2111"/>
    <cellStyle name="Hyperlink" xfId="22"/>
    <cellStyle name="Hyperlink 2" xfId="57"/>
    <cellStyle name="Hyperlink 3" xfId="256"/>
    <cellStyle name="Input" xfId="94"/>
    <cellStyle name="Input [yellow]" xfId="23"/>
    <cellStyle name="Input [yellow] 2" xfId="258"/>
    <cellStyle name="Input [yellow] 3" xfId="259"/>
    <cellStyle name="Input [yellow] 4" xfId="257"/>
    <cellStyle name="Input [yellow] 4 2" xfId="848"/>
    <cellStyle name="Input 10" xfId="1348"/>
    <cellStyle name="Input 11" xfId="1349"/>
    <cellStyle name="Input 12" xfId="1887"/>
    <cellStyle name="Input 13" xfId="1900"/>
    <cellStyle name="Input 14" xfId="1868"/>
    <cellStyle name="Input 15" xfId="1930"/>
    <cellStyle name="Input 16" xfId="1908"/>
    <cellStyle name="Input 17" xfId="1911"/>
    <cellStyle name="Input 18" xfId="1936"/>
    <cellStyle name="Input 19" xfId="1866"/>
    <cellStyle name="Input 2" xfId="1350"/>
    <cellStyle name="Input 2 2" xfId="2112"/>
    <cellStyle name="Input 20" xfId="1883"/>
    <cellStyle name="Input 21" xfId="1941"/>
    <cellStyle name="Input 3" xfId="1351"/>
    <cellStyle name="Input 3 2" xfId="2113"/>
    <cellStyle name="Input 4" xfId="1352"/>
    <cellStyle name="Input 4 2" xfId="2114"/>
    <cellStyle name="Input 5" xfId="1353"/>
    <cellStyle name="Input 6" xfId="1354"/>
    <cellStyle name="Input 7" xfId="1355"/>
    <cellStyle name="Input 8" xfId="1356"/>
    <cellStyle name="Input 9" xfId="1357"/>
    <cellStyle name="Jegyzet 12" xfId="2115"/>
    <cellStyle name="Jegyzet 12 2" xfId="2116"/>
    <cellStyle name="Jegyzet 12 2 2" xfId="2117"/>
    <cellStyle name="Jegyzet 12 2 2 2" xfId="2220"/>
    <cellStyle name="Jegyzet 12 2 3" xfId="2219"/>
    <cellStyle name="Jegyzet 12 3" xfId="2118"/>
    <cellStyle name="Jegyzet 12 3 2" xfId="2221"/>
    <cellStyle name="Jegyzet 12 4" xfId="2218"/>
    <cellStyle name="Jegyzet 2" xfId="260"/>
    <cellStyle name="Jegyzet 3" xfId="445"/>
    <cellStyle name="Jegyzet 3 2" xfId="849"/>
    <cellStyle name="Jegyzet 4" xfId="2119"/>
    <cellStyle name="Jelölőszín (1) 2" xfId="261"/>
    <cellStyle name="Jelölőszín (1) 3" xfId="428"/>
    <cellStyle name="Jelölőszín (1) 3 2" xfId="851"/>
    <cellStyle name="Jelölőszín (1) 4" xfId="852"/>
    <cellStyle name="Jelölőszín (1) 4 2" xfId="2120"/>
    <cellStyle name="Jelölőszín (2) 2" xfId="262"/>
    <cellStyle name="Jelölőszín (2) 3" xfId="429"/>
    <cellStyle name="Jelölőszín (2) 3 2" xfId="854"/>
    <cellStyle name="Jelölőszín (2) 4" xfId="2121"/>
    <cellStyle name="Jelölőszín (3) 2" xfId="263"/>
    <cellStyle name="Jelölőszín (3) 3" xfId="430"/>
    <cellStyle name="Jelölőszín (3) 3 2" xfId="857"/>
    <cellStyle name="Jelölőszín (3) 4" xfId="2122"/>
    <cellStyle name="Jelölőszín (4) 2" xfId="264"/>
    <cellStyle name="Jelölőszín (4) 3" xfId="431"/>
    <cellStyle name="Jelölőszín (4) 3 2" xfId="859"/>
    <cellStyle name="Jelölőszín (4) 4" xfId="2123"/>
    <cellStyle name="Jelölőszín (5) 2" xfId="265"/>
    <cellStyle name="Jelölőszín (5) 3" xfId="432"/>
    <cellStyle name="Jelölőszín (5) 3 2" xfId="861"/>
    <cellStyle name="Jelölőszín (5) 4" xfId="2124"/>
    <cellStyle name="Jelölőszín (6) 2" xfId="266"/>
    <cellStyle name="Jelölőszín (6) 3" xfId="433"/>
    <cellStyle name="Jelölőszín (6) 3 2" xfId="863"/>
    <cellStyle name="Jelölőszín (6) 4" xfId="2125"/>
    <cellStyle name="Jó 2" xfId="267"/>
    <cellStyle name="Jó 2 2" xfId="2126"/>
    <cellStyle name="Jó 3" xfId="437"/>
    <cellStyle name="Jó 3 2" xfId="865"/>
    <cellStyle name="Jó 4" xfId="2127"/>
    <cellStyle name="Kimenet 2" xfId="268"/>
    <cellStyle name="Kimenet 3" xfId="446"/>
    <cellStyle name="Kimenet 3 2" xfId="866"/>
    <cellStyle name="Kimenet 4" xfId="2128"/>
    <cellStyle name="Komma [0]_OFFICE_" xfId="867"/>
    <cellStyle name="Komma_OFFICE_" xfId="868"/>
    <cellStyle name="Link Currency (0)" xfId="24"/>
    <cellStyle name="Link Currency (0) 2" xfId="270"/>
    <cellStyle name="Link Currency (0) 3" xfId="271"/>
    <cellStyle name="Link Currency (0) 4" xfId="269"/>
    <cellStyle name="Link Currency (0) 4 2" xfId="869"/>
    <cellStyle name="Link Currency (0) 5" xfId="870"/>
    <cellStyle name="Link Currency (2)" xfId="25"/>
    <cellStyle name="Link Currency (2) 2" xfId="273"/>
    <cellStyle name="Link Currency (2) 3" xfId="274"/>
    <cellStyle name="Link Currency (2) 4" xfId="272"/>
    <cellStyle name="Link Currency (2) 4 2" xfId="871"/>
    <cellStyle name="Link Currency (2) 5" xfId="872"/>
    <cellStyle name="Link Units (0)" xfId="26"/>
    <cellStyle name="Link Units (0) 2" xfId="276"/>
    <cellStyle name="Link Units (0) 3" xfId="277"/>
    <cellStyle name="Link Units (0) 4" xfId="275"/>
    <cellStyle name="Link Units (0) 4 2" xfId="873"/>
    <cellStyle name="Link Units (0) 5" xfId="874"/>
    <cellStyle name="Link Units (1)" xfId="27"/>
    <cellStyle name="Link Units (1) 2" xfId="279"/>
    <cellStyle name="Link Units (1) 3" xfId="280"/>
    <cellStyle name="Link Units (1) 4" xfId="278"/>
    <cellStyle name="Link Units (1) 4 2" xfId="876"/>
    <cellStyle name="Link Units (1) 5" xfId="877"/>
    <cellStyle name="Link Units (2)" xfId="28"/>
    <cellStyle name="Link Units (2) 2" xfId="282"/>
    <cellStyle name="Link Units (2) 3" xfId="283"/>
    <cellStyle name="Link Units (2) 4" xfId="281"/>
    <cellStyle name="Link Units (2) 4 2" xfId="878"/>
    <cellStyle name="Link Units (2) 5" xfId="879"/>
    <cellStyle name="Linked Cell" xfId="95"/>
    <cellStyle name="Linked Cell 2" xfId="880"/>
    <cellStyle name="Linked Cell 2 2" xfId="2129"/>
    <cellStyle name="Linked Cell 3" xfId="1892"/>
    <cellStyle name="Linked Cell 4" xfId="1849"/>
    <cellStyle name="Magyarázó szöveg 2" xfId="284"/>
    <cellStyle name="MAND_x000d_CHECK.COMMAND_x000e_RENAME.COMMAND_x0008_SHOW.BAR_x000b_DELETE.MENU_x000e_DELETE.COMMAND_x000e_GET.CHA" xfId="883"/>
    <cellStyle name="MAND_x000d_CHECK.COMMAND_x000e_RENAME.COMMAND_x0008_SHOW.BAR_x000b_DELETE.MENU_x000e_DELETE.COMMAND_x000e_GET.CHA 2" xfId="884"/>
    <cellStyle name="Margins" xfId="885"/>
    <cellStyle name="Margins 2" xfId="886"/>
    <cellStyle name="Neutral" xfId="96"/>
    <cellStyle name="Neutral 2" xfId="887"/>
    <cellStyle name="Neutral 2 2" xfId="2130"/>
    <cellStyle name="Neutral 3" xfId="888"/>
    <cellStyle name="Neutral 4" xfId="889"/>
    <cellStyle name="Neutral 5" xfId="1151"/>
    <cellStyle name="Neutral 6" xfId="1858"/>
    <cellStyle name="no dec" xfId="890"/>
    <cellStyle name="Norm?l_Telekom-GUV" xfId="1359"/>
    <cellStyle name="Normál" xfId="0" builtinId="0"/>
    <cellStyle name="Normal - Style1" xfId="29"/>
    <cellStyle name="Normal - Style1 2" xfId="286"/>
    <cellStyle name="Normal - Style1 3" xfId="287"/>
    <cellStyle name="Normal - Style1 4" xfId="285"/>
    <cellStyle name="Normal - Style1 4 2" xfId="891"/>
    <cellStyle name="Normal - Style1 5" xfId="892"/>
    <cellStyle name="Normal - Style1 6" xfId="893"/>
    <cellStyle name="Normal 10" xfId="1360"/>
    <cellStyle name="Normál 10" xfId="54"/>
    <cellStyle name="Normal 10 2" xfId="1361"/>
    <cellStyle name="Normál 10 2" xfId="894"/>
    <cellStyle name="Normál 10 2 10" xfId="2051"/>
    <cellStyle name="Normal 10 2 2" xfId="1362"/>
    <cellStyle name="Normál 10 2 2" xfId="1965"/>
    <cellStyle name="Normál 10 2 3" xfId="2131"/>
    <cellStyle name="Normál 10 2 4" xfId="2240"/>
    <cellStyle name="Normál 10 2 5" xfId="2262"/>
    <cellStyle name="Normál 10 2 6" xfId="2058"/>
    <cellStyle name="Normál 10 2 7" xfId="2006"/>
    <cellStyle name="Normál 10 2 8" xfId="2045"/>
    <cellStyle name="Normál 10 2 9" xfId="2256"/>
    <cellStyle name="Normal 10 3" xfId="1363"/>
    <cellStyle name="Normál 100" xfId="1736"/>
    <cellStyle name="Normál 101" xfId="1745"/>
    <cellStyle name="Normál 102" xfId="1758"/>
    <cellStyle name="Normál 103" xfId="1738"/>
    <cellStyle name="Normál 104" xfId="1760"/>
    <cellStyle name="Normál 105" xfId="1746"/>
    <cellStyle name="Normál 106" xfId="1747"/>
    <cellStyle name="Normál 107" xfId="1753"/>
    <cellStyle name="Normál 108" xfId="1748"/>
    <cellStyle name="Normál 109" xfId="1737"/>
    <cellStyle name="Normal 11" xfId="1364"/>
    <cellStyle name="Normál 11" xfId="288"/>
    <cellStyle name="Normal 11 2" xfId="1365"/>
    <cellStyle name="Normál 11 2" xfId="895"/>
    <cellStyle name="Normal 11 2 2" xfId="1366"/>
    <cellStyle name="Normál 11 2 2" xfId="1966"/>
    <cellStyle name="Normal 11 3" xfId="1367"/>
    <cellStyle name="Normál 110" xfId="1759"/>
    <cellStyle name="Normál 111" xfId="1762"/>
    <cellStyle name="Normál 112" xfId="1749"/>
    <cellStyle name="Normál 113" xfId="1750"/>
    <cellStyle name="Normál 114" xfId="1763"/>
    <cellStyle name="Normál 115" xfId="1752"/>
    <cellStyle name="Normál 116" xfId="1764"/>
    <cellStyle name="Normál 117" xfId="1755"/>
    <cellStyle name="Normál 118" xfId="1765"/>
    <cellStyle name="Normál 119" xfId="1766"/>
    <cellStyle name="Normal 12" xfId="1368"/>
    <cellStyle name="Normál 12" xfId="289"/>
    <cellStyle name="Normál 12 2" xfId="896"/>
    <cellStyle name="Normál 120" xfId="1754"/>
    <cellStyle name="Normál 121" xfId="1767"/>
    <cellStyle name="Normál 122" xfId="1776"/>
    <cellStyle name="Normál 123" xfId="1771"/>
    <cellStyle name="Normál 124" xfId="1774"/>
    <cellStyle name="Normál 125" xfId="1769"/>
    <cellStyle name="Normál 126" xfId="1768"/>
    <cellStyle name="Normál 127" xfId="1772"/>
    <cellStyle name="Normál 128" xfId="1773"/>
    <cellStyle name="Normál 129" xfId="1770"/>
    <cellStyle name="Normal 13" xfId="1369"/>
    <cellStyle name="Normál 13" xfId="290"/>
    <cellStyle name="Normál 130" xfId="1775"/>
    <cellStyle name="Normál 131" xfId="1777"/>
    <cellStyle name="Normál 132" xfId="1824"/>
    <cellStyle name="Normál 133" xfId="1787"/>
    <cellStyle name="Normál 134" xfId="1815"/>
    <cellStyle name="Normál 135" xfId="1821"/>
    <cellStyle name="Normál 136" xfId="1783"/>
    <cellStyle name="Normál 137" xfId="1795"/>
    <cellStyle name="Normál 138" xfId="1793"/>
    <cellStyle name="Normál 139" xfId="1818"/>
    <cellStyle name="Normal 14" xfId="1370"/>
    <cellStyle name="Normál 14" xfId="291"/>
    <cellStyle name="Normál 140" xfId="1786"/>
    <cellStyle name="Normál 141" xfId="1811"/>
    <cellStyle name="Normál 142" xfId="1779"/>
    <cellStyle name="Normál 143" xfId="1781"/>
    <cellStyle name="Normál 144" xfId="1835"/>
    <cellStyle name="Normál 145" xfId="1785"/>
    <cellStyle name="Normál 146" xfId="1817"/>
    <cellStyle name="Normál 147" xfId="1836"/>
    <cellStyle name="Normál 148" xfId="1800"/>
    <cellStyle name="Normál 149" xfId="1812"/>
    <cellStyle name="Normal 15" xfId="1371"/>
    <cellStyle name="Normál 15" xfId="292"/>
    <cellStyle name="Normal 15 2" xfId="1372"/>
    <cellStyle name="Normál 150" xfId="1804"/>
    <cellStyle name="Normál 151" xfId="1838"/>
    <cellStyle name="Normál 152" xfId="1796"/>
    <cellStyle name="Normál 153" xfId="1839"/>
    <cellStyle name="Normál 154" xfId="1816"/>
    <cellStyle name="Normál 155" xfId="1799"/>
    <cellStyle name="Normál 156" xfId="1841"/>
    <cellStyle name="Normál 157" xfId="1809"/>
    <cellStyle name="Normál 158" xfId="1843"/>
    <cellStyle name="Normál 159" xfId="1803"/>
    <cellStyle name="Normal 16" xfId="1373"/>
    <cellStyle name="Normál 16" xfId="293"/>
    <cellStyle name="Normal 16 2" xfId="1374"/>
    <cellStyle name="Normál 160" xfId="1791"/>
    <cellStyle name="Normál 161" xfId="1802"/>
    <cellStyle name="Normál 162" xfId="1784"/>
    <cellStyle name="Normál 163" xfId="1842"/>
    <cellStyle name="Normál 164" xfId="1837"/>
    <cellStyle name="Normál 165" xfId="1780"/>
    <cellStyle name="Normál 166" xfId="1806"/>
    <cellStyle name="Normál 167" xfId="1993"/>
    <cellStyle name="Normál 168" xfId="2060"/>
    <cellStyle name="Normál 169" xfId="2003"/>
    <cellStyle name="Normal 17" xfId="1375"/>
    <cellStyle name="Normál 17" xfId="294"/>
    <cellStyle name="Normál 170" xfId="2275"/>
    <cellStyle name="Normál 171" xfId="2010"/>
    <cellStyle name="Normál 172" xfId="2057"/>
    <cellStyle name="Normál 173" xfId="2021"/>
    <cellStyle name="Normál 174" xfId="2034"/>
    <cellStyle name="Normál 175" xfId="2253"/>
    <cellStyle name="Normál 176" xfId="2002"/>
    <cellStyle name="Normál 177" xfId="2237"/>
    <cellStyle name="Normál 178" xfId="2039"/>
    <cellStyle name="Normál 179" xfId="2286"/>
    <cellStyle name="Normal 18" xfId="1376"/>
    <cellStyle name="Normál 18" xfId="295"/>
    <cellStyle name="Normál 180" xfId="2282"/>
    <cellStyle name="Normál 181" xfId="2046"/>
    <cellStyle name="Normál 182" xfId="2007"/>
    <cellStyle name="Normal 19" xfId="1377"/>
    <cellStyle name="Normál 19" xfId="296"/>
    <cellStyle name="Normal 2" xfId="58"/>
    <cellStyle name="Normál 2" xfId="53"/>
    <cellStyle name="Normal 2 10" xfId="900"/>
    <cellStyle name="Normál 2 10" xfId="901"/>
    <cellStyle name="Normal 2 11" xfId="902"/>
    <cellStyle name="Normál 2 11" xfId="903"/>
    <cellStyle name="Normal 2 12" xfId="904"/>
    <cellStyle name="Normál 2 12" xfId="905"/>
    <cellStyle name="Normal 2 13" xfId="906"/>
    <cellStyle name="Normál 2 13" xfId="907"/>
    <cellStyle name="Normál 2 13 2" xfId="2133"/>
    <cellStyle name="Normal 2 14" xfId="908"/>
    <cellStyle name="Normál 2 14" xfId="909"/>
    <cellStyle name="Normal 2 15" xfId="910"/>
    <cellStyle name="Normál 2 15" xfId="911"/>
    <cellStyle name="Normal 2 16" xfId="912"/>
    <cellStyle name="Normál 2 16" xfId="899"/>
    <cellStyle name="Normal 2 16 2" xfId="1969"/>
    <cellStyle name="Normal 2 17" xfId="913"/>
    <cellStyle name="Normál 2 17" xfId="1668"/>
    <cellStyle name="Normal 2 18" xfId="1378"/>
    <cellStyle name="Normál 2 18" xfId="1723"/>
    <cellStyle name="Normal 2 19" xfId="1379"/>
    <cellStyle name="Normál 2 19" xfId="1651"/>
    <cellStyle name="Normal 2 2" xfId="914"/>
    <cellStyle name="Normál 2 2" xfId="297"/>
    <cellStyle name="Normal 2 2 10" xfId="916"/>
    <cellStyle name="Normál 2 2 10" xfId="1970"/>
    <cellStyle name="Normal 2 2 11" xfId="917"/>
    <cellStyle name="Normal 2 2 12" xfId="918"/>
    <cellStyle name="Normal 2 2 13" xfId="1380"/>
    <cellStyle name="Normal 2 2 14" xfId="1381"/>
    <cellStyle name="Normal 2 2 15" xfId="1382"/>
    <cellStyle name="Normal 2 2 16" xfId="1383"/>
    <cellStyle name="Normal 2 2 17" xfId="1384"/>
    <cellStyle name="Normal 2 2 18" xfId="1385"/>
    <cellStyle name="Normal 2 2 19" xfId="1386"/>
    <cellStyle name="Normal 2 2 2" xfId="919"/>
    <cellStyle name="Normál 2 2 2" xfId="920"/>
    <cellStyle name="Normal 2 2 2 10" xfId="1387"/>
    <cellStyle name="Normál 2 2 2 10" xfId="2031"/>
    <cellStyle name="Normal 2 2 2 11" xfId="1388"/>
    <cellStyle name="Normál 2 2 2 11" xfId="2049"/>
    <cellStyle name="Normal 2 2 2 12" xfId="1389"/>
    <cellStyle name="Normál 2 2 2 12" xfId="2055"/>
    <cellStyle name="Normál 2 2 2 13" xfId="2042"/>
    <cellStyle name="Normál 2 2 2 14" xfId="2264"/>
    <cellStyle name="Normál 2 2 2 15" xfId="2026"/>
    <cellStyle name="Normál 2 2 2 16" xfId="2014"/>
    <cellStyle name="Normál 2 2 2 17" xfId="2005"/>
    <cellStyle name="Normal 2 2 2 2" xfId="921"/>
    <cellStyle name="Normál 2 2 2 2" xfId="2134"/>
    <cellStyle name="Normal 2 2 2 3" xfId="1390"/>
    <cellStyle name="Normál 2 2 2 3" xfId="2242"/>
    <cellStyle name="Normal 2 2 2 4" xfId="1391"/>
    <cellStyle name="Normál 2 2 2 4" xfId="2265"/>
    <cellStyle name="Normal 2 2 2 5" xfId="1392"/>
    <cellStyle name="Normál 2 2 2 5" xfId="2053"/>
    <cellStyle name="Normal 2 2 2 6" xfId="1393"/>
    <cellStyle name="Normál 2 2 2 6" xfId="2001"/>
    <cellStyle name="Normal 2 2 2 7" xfId="1394"/>
    <cellStyle name="Normál 2 2 2 7" xfId="2247"/>
    <cellStyle name="Normal 2 2 2 8" xfId="1395"/>
    <cellStyle name="Normál 2 2 2 8" xfId="2033"/>
    <cellStyle name="Normal 2 2 2 9" xfId="1396"/>
    <cellStyle name="Normál 2 2 2 9" xfId="2029"/>
    <cellStyle name="Normal 2 2 20" xfId="1397"/>
    <cellStyle name="Normal 2 2 21" xfId="1398"/>
    <cellStyle name="Normal 2 2 22" xfId="1399"/>
    <cellStyle name="Normal 2 2 3" xfId="922"/>
    <cellStyle name="Normál 2 2 3" xfId="915"/>
    <cellStyle name="Normál 2 2 3 10" xfId="2043"/>
    <cellStyle name="Normal 2 2 3 2" xfId="923"/>
    <cellStyle name="Normál 2 2 3 2" xfId="2062"/>
    <cellStyle name="Normál 2 2 3 3" xfId="2235"/>
    <cellStyle name="Normál 2 2 3 4" xfId="2236"/>
    <cellStyle name="Normál 2 2 3 5" xfId="2047"/>
    <cellStyle name="Normál 2 2 3 6" xfId="1994"/>
    <cellStyle name="Normál 2 2 3 7" xfId="2239"/>
    <cellStyle name="Normál 2 2 3 8" xfId="2024"/>
    <cellStyle name="Normál 2 2 3 9" xfId="1999"/>
    <cellStyle name="Normal 2 2 4" xfId="924"/>
    <cellStyle name="Normál 2 2 4" xfId="1670"/>
    <cellStyle name="Normal 2 2 4 2" xfId="925"/>
    <cellStyle name="Normal 2 2 5" xfId="926"/>
    <cellStyle name="Normál 2 2 5" xfId="1722"/>
    <cellStyle name="Normal 2 2 5 2" xfId="927"/>
    <cellStyle name="Normal 2 2 6" xfId="928"/>
    <cellStyle name="Normál 2 2 6" xfId="1703"/>
    <cellStyle name="Normal 2 2 6 2" xfId="929"/>
    <cellStyle name="Normal 2 2 7" xfId="930"/>
    <cellStyle name="Normál 2 2 7" xfId="875"/>
    <cellStyle name="Normal 2 2 8" xfId="931"/>
    <cellStyle name="Normál 2 2 8" xfId="1692"/>
    <cellStyle name="Normal 2 2 9" xfId="932"/>
    <cellStyle name="Normál 2 2 9" xfId="1674"/>
    <cellStyle name="Normal 2 20" xfId="1400"/>
    <cellStyle name="Normál 2 20" xfId="1697"/>
    <cellStyle name="Normal 2 21" xfId="1401"/>
    <cellStyle name="Normál 2 21" xfId="1709"/>
    <cellStyle name="Normal 2 22" xfId="1402"/>
    <cellStyle name="Normál 2 22" xfId="882"/>
    <cellStyle name="Normal 2 23" xfId="1403"/>
    <cellStyle name="Normál 2 23" xfId="1968"/>
    <cellStyle name="Normal 2 24" xfId="1404"/>
    <cellStyle name="Normal 2 25" xfId="1405"/>
    <cellStyle name="Normal 2 26" xfId="1406"/>
    <cellStyle name="Normal 2 27" xfId="1407"/>
    <cellStyle name="Normal 2 28" xfId="898"/>
    <cellStyle name="Normal 2 29" xfId="1667"/>
    <cellStyle name="Normal 2 3" xfId="933"/>
    <cellStyle name="Normál 2 3" xfId="507"/>
    <cellStyle name="Normal 2 3 10" xfId="1408"/>
    <cellStyle name="Normál 2 3 10" xfId="1694"/>
    <cellStyle name="Normal 2 3 11" xfId="1409"/>
    <cellStyle name="Normál 2 3 11" xfId="1669"/>
    <cellStyle name="Normal 2 3 12" xfId="1410"/>
    <cellStyle name="Normál 2 3 12" xfId="1971"/>
    <cellStyle name="Normal 2 3 2" xfId="935"/>
    <cellStyle name="Normál 2 3 2" xfId="936"/>
    <cellStyle name="Normal 2 3 2 2" xfId="1972"/>
    <cellStyle name="Normal 2 3 3" xfId="1411"/>
    <cellStyle name="Normál 2 3 3" xfId="937"/>
    <cellStyle name="Normal 2 3 4" xfId="1412"/>
    <cellStyle name="Normál 2 3 4" xfId="938"/>
    <cellStyle name="Normal 2 3 5" xfId="1413"/>
    <cellStyle name="Normál 2 3 5" xfId="934"/>
    <cellStyle name="Normal 2 3 6" xfId="1414"/>
    <cellStyle name="Normál 2 3 6" xfId="1671"/>
    <cellStyle name="Normal 2 3 7" xfId="1415"/>
    <cellStyle name="Normál 2 3 7" xfId="1686"/>
    <cellStyle name="Normal 2 3 8" xfId="1416"/>
    <cellStyle name="Normál 2 3 8" xfId="1714"/>
    <cellStyle name="Normal 2 3 9" xfId="1417"/>
    <cellStyle name="Normál 2 3 9" xfId="1105"/>
    <cellStyle name="Normal 2 30" xfId="1724"/>
    <cellStyle name="Normal 2 31" xfId="1128"/>
    <cellStyle name="Normal 2 32" xfId="1698"/>
    <cellStyle name="Normal 2 33" xfId="1708"/>
    <cellStyle name="Normal 2 34" xfId="1358"/>
    <cellStyle name="Normal 2 35" xfId="1829"/>
    <cellStyle name="Normal 2 36" xfId="1834"/>
    <cellStyle name="Normal 2 37" xfId="1782"/>
    <cellStyle name="Normal 2 38" xfId="1792"/>
    <cellStyle name="Normal 2 39" xfId="1813"/>
    <cellStyle name="Normal 2 4" xfId="939"/>
    <cellStyle name="Normál 2 4" xfId="585"/>
    <cellStyle name="Normal 2 4 10" xfId="1418"/>
    <cellStyle name="Normál 2 4 10" xfId="1973"/>
    <cellStyle name="Normal 2 4 11" xfId="1419"/>
    <cellStyle name="Normal 2 4 2" xfId="1420"/>
    <cellStyle name="Normál 2 4 2" xfId="941"/>
    <cellStyle name="Normál 2 4 2 2" xfId="1974"/>
    <cellStyle name="Normal 2 4 3" xfId="1421"/>
    <cellStyle name="Normál 2 4 3" xfId="940"/>
    <cellStyle name="Normal 2 4 4" xfId="1422"/>
    <cellStyle name="Normál 2 4 4" xfId="1672"/>
    <cellStyle name="Normal 2 4 5" xfId="1423"/>
    <cellStyle name="Normál 2 4 5" xfId="1685"/>
    <cellStyle name="Normal 2 4 6" xfId="1424"/>
    <cellStyle name="Normál 2 4 6" xfId="1715"/>
    <cellStyle name="Normal 2 4 7" xfId="1425"/>
    <cellStyle name="Normál 2 4 7" xfId="1106"/>
    <cellStyle name="Normal 2 4 8" xfId="1426"/>
    <cellStyle name="Normál 2 4 8" xfId="1730"/>
    <cellStyle name="Normal 2 4 9" xfId="1427"/>
    <cellStyle name="Normál 2 4 9" xfId="1700"/>
    <cellStyle name="Normal 2 40" xfId="1778"/>
    <cellStyle name="Normal 2 41" xfId="1810"/>
    <cellStyle name="Normal 2 42" xfId="1822"/>
    <cellStyle name="Normal 2 43" xfId="1794"/>
    <cellStyle name="Normal 2 44" xfId="1789"/>
    <cellStyle name="Normal 2 45" xfId="1807"/>
    <cellStyle name="Normal 2 46" xfId="1788"/>
    <cellStyle name="Normal 2 47" xfId="1805"/>
    <cellStyle name="Normal 2 48" xfId="1801"/>
    <cellStyle name="Normal 2 49" xfId="1823"/>
    <cellStyle name="Normal 2 5" xfId="942"/>
    <cellStyle name="Normál 2 5" xfId="97"/>
    <cellStyle name="Normal 2 5 10" xfId="1428"/>
    <cellStyle name="Normál 2 5 10" xfId="2135"/>
    <cellStyle name="Normal 2 5 11" xfId="1429"/>
    <cellStyle name="Normál 2 5 11" xfId="2243"/>
    <cellStyle name="Normál 2 5 12" xfId="2266"/>
    <cellStyle name="Normál 2 5 13" xfId="2017"/>
    <cellStyle name="Normál 2 5 14" xfId="2035"/>
    <cellStyle name="Normál 2 5 15" xfId="2248"/>
    <cellStyle name="Normál 2 5 16" xfId="2258"/>
    <cellStyle name="Normál 2 5 17" xfId="2028"/>
    <cellStyle name="Normál 2 5 18" xfId="2271"/>
    <cellStyle name="Normál 2 5 19" xfId="2278"/>
    <cellStyle name="Normal 2 5 2" xfId="1430"/>
    <cellStyle name="Normál 2 5 2" xfId="943"/>
    <cellStyle name="Normál 2 5 20" xfId="1998"/>
    <cellStyle name="Normál 2 5 21" xfId="2048"/>
    <cellStyle name="Normál 2 5 22" xfId="2280"/>
    <cellStyle name="Normál 2 5 23" xfId="1995"/>
    <cellStyle name="Normál 2 5 24" xfId="2287"/>
    <cellStyle name="Normál 2 5 25" xfId="2283"/>
    <cellStyle name="Normal 2 5 3" xfId="1431"/>
    <cellStyle name="Normál 2 5 3" xfId="1673"/>
    <cellStyle name="Normal 2 5 4" xfId="1432"/>
    <cellStyle name="Normál 2 5 4" xfId="1684"/>
    <cellStyle name="Normal 2 5 5" xfId="1433"/>
    <cellStyle name="Normál 2 5 5" xfId="1716"/>
    <cellStyle name="Normal 2 5 6" xfId="1434"/>
    <cellStyle name="Normál 2 5 6" xfId="1647"/>
    <cellStyle name="Normal 2 5 7" xfId="1435"/>
    <cellStyle name="Normál 2 5 7" xfId="1731"/>
    <cellStyle name="Normal 2 5 8" xfId="1436"/>
    <cellStyle name="Normál 2 5 8" xfId="1662"/>
    <cellStyle name="Normal 2 5 9" xfId="1437"/>
    <cellStyle name="Normál 2 5 9" xfId="1975"/>
    <cellStyle name="Normal 2 50" xfId="1814"/>
    <cellStyle name="Normal 2 51" xfId="1790"/>
    <cellStyle name="Normal 2 52" xfId="1820"/>
    <cellStyle name="Normal 2 53" xfId="1797"/>
    <cellStyle name="Normal 2 54" xfId="1808"/>
    <cellStyle name="Normal 2 55" xfId="1819"/>
    <cellStyle name="Normal 2 56" xfId="1798"/>
    <cellStyle name="Normal 2 57" xfId="1840"/>
    <cellStyle name="Normal 2 58" xfId="1967"/>
    <cellStyle name="Normal 2 59" xfId="2132"/>
    <cellStyle name="Normal 2 6" xfId="944"/>
    <cellStyle name="Normál 2 6" xfId="945"/>
    <cellStyle name="Normal 2 60" xfId="2241"/>
    <cellStyle name="Normal 2 61" xfId="2263"/>
    <cellStyle name="Normal 2 62" xfId="2004"/>
    <cellStyle name="Normal 2 63" xfId="1996"/>
    <cellStyle name="Normal 2 64" xfId="2022"/>
    <cellStyle name="Normal 2 65" xfId="2059"/>
    <cellStyle name="Normal 2 66" xfId="2030"/>
    <cellStyle name="Normal 2 67" xfId="2281"/>
    <cellStyle name="Normal 2 68" xfId="2261"/>
    <cellStyle name="Normal 2 69" xfId="2044"/>
    <cellStyle name="Normal 2 7" xfId="946"/>
    <cellStyle name="Normál 2 7" xfId="947"/>
    <cellStyle name="Normal 2 70" xfId="2000"/>
    <cellStyle name="Normal 2 71" xfId="2254"/>
    <cellStyle name="Normal 2 72" xfId="2276"/>
    <cellStyle name="Normal 2 73" xfId="2277"/>
    <cellStyle name="Normal 2 74" xfId="2025"/>
    <cellStyle name="Normal 2 8" xfId="948"/>
    <cellStyle name="Normál 2 8" xfId="949"/>
    <cellStyle name="Normal 2 9" xfId="950"/>
    <cellStyle name="Normál 2 9" xfId="951"/>
    <cellStyle name="Normal 20" xfId="1438"/>
    <cellStyle name="Normál 20" xfId="298"/>
    <cellStyle name="Normal 20 2" xfId="1439"/>
    <cellStyle name="Normal 21" xfId="1440"/>
    <cellStyle name="Normál 21" xfId="299"/>
    <cellStyle name="Normal 22" xfId="1441"/>
    <cellStyle name="Normál 22" xfId="300"/>
    <cellStyle name="Normal 23" xfId="1442"/>
    <cellStyle name="Normál 23" xfId="301"/>
    <cellStyle name="Normal 24" xfId="1443"/>
    <cellStyle name="Normál 24" xfId="302"/>
    <cellStyle name="Normal 25" xfId="1444"/>
    <cellStyle name="Normál 25" xfId="303"/>
    <cellStyle name="Normál 25 2" xfId="304"/>
    <cellStyle name="Normál 25 3" xfId="952"/>
    <cellStyle name="Normál 25 4" xfId="953"/>
    <cellStyle name="Normal 26" xfId="1445"/>
    <cellStyle name="Normál 26" xfId="305"/>
    <cellStyle name="Normal 26 2" xfId="1446"/>
    <cellStyle name="Normál 26 2" xfId="954"/>
    <cellStyle name="Normal 27" xfId="1447"/>
    <cellStyle name="Normál 27" xfId="306"/>
    <cellStyle name="Normal 27 2" xfId="1448"/>
    <cellStyle name="Normál 27 2" xfId="955"/>
    <cellStyle name="Normal 27 3" xfId="1449"/>
    <cellStyle name="Normal 28" xfId="1450"/>
    <cellStyle name="Normál 28" xfId="307"/>
    <cellStyle name="Normal 28 2" xfId="1451"/>
    <cellStyle name="Normál 28 2" xfId="956"/>
    <cellStyle name="Normal 28 3" xfId="1452"/>
    <cellStyle name="Normal 29" xfId="1453"/>
    <cellStyle name="Normál 29" xfId="308"/>
    <cellStyle name="Normal 29 2" xfId="1454"/>
    <cellStyle name="Normál 29 2" xfId="957"/>
    <cellStyle name="Normal 29 3" xfId="1455"/>
    <cellStyle name="Normal 3" xfId="958"/>
    <cellStyle name="Normál 3" xfId="309"/>
    <cellStyle name="Normal 3 10" xfId="2274"/>
    <cellStyle name="Normal 3 11" xfId="2012"/>
    <cellStyle name="Normal 3 12" xfId="2008"/>
    <cellStyle name="Normal 3 13" xfId="2009"/>
    <cellStyle name="Normal 3 14" xfId="2054"/>
    <cellStyle name="Normal 3 15" xfId="2279"/>
    <cellStyle name="Normal 3 16" xfId="1997"/>
    <cellStyle name="Normal 3 17" xfId="2251"/>
    <cellStyle name="Normal 3 18" xfId="2056"/>
    <cellStyle name="Normal 3 19" xfId="2038"/>
    <cellStyle name="Normal 3 2" xfId="959"/>
    <cellStyle name="Normál 3 2" xfId="508"/>
    <cellStyle name="Normal 3 2 10" xfId="1456"/>
    <cellStyle name="Normal 3 2 11" xfId="1457"/>
    <cellStyle name="Normal 3 2 12" xfId="1458"/>
    <cellStyle name="Normal 3 2 2" xfId="1459"/>
    <cellStyle name="Normál 3 2 2" xfId="960"/>
    <cellStyle name="Normal 3 2 3" xfId="1460"/>
    <cellStyle name="Normál 3 2 3" xfId="1675"/>
    <cellStyle name="Normal 3 2 4" xfId="1461"/>
    <cellStyle name="Normál 3 2 4" xfId="1683"/>
    <cellStyle name="Normal 3 2 5" xfId="1462"/>
    <cellStyle name="Normál 3 2 5" xfId="1679"/>
    <cellStyle name="Normal 3 2 6" xfId="1463"/>
    <cellStyle name="Normál 3 2 6" xfId="1681"/>
    <cellStyle name="Normal 3 2 7" xfId="1464"/>
    <cellStyle name="Normál 3 2 7" xfId="1718"/>
    <cellStyle name="Normal 3 2 8" xfId="1465"/>
    <cellStyle name="Normál 3 2 8" xfId="1113"/>
    <cellStyle name="Normal 3 2 9" xfId="1466"/>
    <cellStyle name="Normál 3 2 9" xfId="1976"/>
    <cellStyle name="Normal 3 20" xfId="2285"/>
    <cellStyle name="Normal 3 21" xfId="2249"/>
    <cellStyle name="Normal 3 3" xfId="961"/>
    <cellStyle name="Normál 3 3" xfId="962"/>
    <cellStyle name="Normal 3 3 10" xfId="1467"/>
    <cellStyle name="Normal 3 3 11" xfId="1468"/>
    <cellStyle name="Normal 3 3 2" xfId="1469"/>
    <cellStyle name="Normal 3 3 3" xfId="1470"/>
    <cellStyle name="Normal 3 3 4" xfId="1471"/>
    <cellStyle name="Normal 3 3 5" xfId="1472"/>
    <cellStyle name="Normal 3 3 6" xfId="1473"/>
    <cellStyle name="Normal 3 3 7" xfId="1474"/>
    <cellStyle name="Normal 3 3 8" xfId="1475"/>
    <cellStyle name="Normal 3 3 9" xfId="1476"/>
    <cellStyle name="Normal 3 4" xfId="963"/>
    <cellStyle name="Normál 3 4" xfId="964"/>
    <cellStyle name="Normal 3 5" xfId="1477"/>
    <cellStyle name="Normal 3 6" xfId="2136"/>
    <cellStyle name="Normal 3 7" xfId="2244"/>
    <cellStyle name="Normal 3 8" xfId="2267"/>
    <cellStyle name="Normal 3 9" xfId="2016"/>
    <cellStyle name="Normal 30" xfId="1478"/>
    <cellStyle name="Normál 30" xfId="310"/>
    <cellStyle name="Normal 30 2" xfId="1479"/>
    <cellStyle name="Normál 30 2" xfId="965"/>
    <cellStyle name="Normal 30 3" xfId="1480"/>
    <cellStyle name="Normal 31" xfId="1481"/>
    <cellStyle name="Normál 31" xfId="311"/>
    <cellStyle name="Normál 31 2" xfId="966"/>
    <cellStyle name="Normal 32" xfId="1482"/>
    <cellStyle name="Normál 32" xfId="312"/>
    <cellStyle name="Normal 33" xfId="1483"/>
    <cellStyle name="Normál 33" xfId="313"/>
    <cellStyle name="Normal 34" xfId="1484"/>
    <cellStyle name="Normál 34" xfId="314"/>
    <cellStyle name="Normal 35" xfId="1485"/>
    <cellStyle name="Normál 35" xfId="315"/>
    <cellStyle name="Normal 36" xfId="1486"/>
    <cellStyle name="Normál 36" xfId="316"/>
    <cellStyle name="Normál 36 2" xfId="56"/>
    <cellStyle name="Normál 36 2 2" xfId="967"/>
    <cellStyle name="Normal 37" xfId="1487"/>
    <cellStyle name="Normál 37" xfId="317"/>
    <cellStyle name="Normál 37 10" xfId="1977"/>
    <cellStyle name="Normal 37 2" xfId="1488"/>
    <cellStyle name="Normál 37 2" xfId="969"/>
    <cellStyle name="Normál 37 3" xfId="968"/>
    <cellStyle name="Normál 37 4" xfId="1677"/>
    <cellStyle name="Normál 37 5" xfId="1682"/>
    <cellStyle name="Normál 37 6" xfId="1717"/>
    <cellStyle name="Normál 37 7" xfId="1705"/>
    <cellStyle name="Normál 37 8" xfId="846"/>
    <cellStyle name="Normál 37 9" xfId="1691"/>
    <cellStyle name="Normal 38" xfId="1489"/>
    <cellStyle name="Normál 38" xfId="427"/>
    <cellStyle name="Normal 38 2" xfId="1490"/>
    <cellStyle name="Normal 39" xfId="1491"/>
    <cellStyle name="Normál 39" xfId="454"/>
    <cellStyle name="Normal 39 2" xfId="1492"/>
    <cellStyle name="Normal 4" xfId="970"/>
    <cellStyle name="Normál 4" xfId="144"/>
    <cellStyle name="Normal 4 10" xfId="1493"/>
    <cellStyle name="Normal 4 11" xfId="1494"/>
    <cellStyle name="Normal 4 12" xfId="1495"/>
    <cellStyle name="Normal 4 13" xfId="1496"/>
    <cellStyle name="Normal 4 14" xfId="2137"/>
    <cellStyle name="Normal 4 15" xfId="2245"/>
    <cellStyle name="Normal 4 16" xfId="2268"/>
    <cellStyle name="Normal 4 17" xfId="2052"/>
    <cellStyle name="Normal 4 18" xfId="2036"/>
    <cellStyle name="Normal 4 19" xfId="2260"/>
    <cellStyle name="Normal 4 2" xfId="971"/>
    <cellStyle name="Normál 4 2" xfId="972"/>
    <cellStyle name="Normal 4 2 10" xfId="1497"/>
    <cellStyle name="Normál 4 2 10" xfId="2238"/>
    <cellStyle name="Normal 4 2 11" xfId="1498"/>
    <cellStyle name="Normál 4 2 11" xfId="2023"/>
    <cellStyle name="Normal 4 2 12" xfId="1499"/>
    <cellStyle name="Normál 4 2 12" xfId="2270"/>
    <cellStyle name="Normál 4 2 13" xfId="2252"/>
    <cellStyle name="Normál 4 2 14" xfId="2011"/>
    <cellStyle name="Normál 4 2 15" xfId="2041"/>
    <cellStyle name="Normál 4 2 16" xfId="2284"/>
    <cellStyle name="Normál 4 2 17" xfId="2040"/>
    <cellStyle name="Normál 4 2 18" xfId="2020"/>
    <cellStyle name="Normal 4 2 2" xfId="1500"/>
    <cellStyle name="Normál 4 2 2" xfId="973"/>
    <cellStyle name="Normal 4 2 3" xfId="1501"/>
    <cellStyle name="Normál 4 2 3" xfId="2138"/>
    <cellStyle name="Normal 4 2 4" xfId="1502"/>
    <cellStyle name="Normál 4 2 4" xfId="2246"/>
    <cellStyle name="Normal 4 2 5" xfId="1503"/>
    <cellStyle name="Normál 4 2 5" xfId="2269"/>
    <cellStyle name="Normal 4 2 6" xfId="1504"/>
    <cellStyle name="Normál 4 2 6" xfId="2015"/>
    <cellStyle name="Normal 4 2 7" xfId="1505"/>
    <cellStyle name="Normál 4 2 7" xfId="2037"/>
    <cellStyle name="Normal 4 2 8" xfId="1506"/>
    <cellStyle name="Normál 4 2 8" xfId="2050"/>
    <cellStyle name="Normal 4 2 9" xfId="1507"/>
    <cellStyle name="Normál 4 2 9" xfId="2018"/>
    <cellStyle name="Normal 4 20" xfId="2259"/>
    <cellStyle name="Normal 4 21" xfId="2027"/>
    <cellStyle name="Normal 4 22" xfId="2032"/>
    <cellStyle name="Normal 4 23" xfId="2250"/>
    <cellStyle name="Normal 4 24" xfId="2272"/>
    <cellStyle name="Normal 4 25" xfId="2273"/>
    <cellStyle name="Normal 4 26" xfId="2019"/>
    <cellStyle name="Normal 4 27" xfId="2013"/>
    <cellStyle name="Normal 4 28" xfId="2257"/>
    <cellStyle name="Normal 4 29" xfId="2255"/>
    <cellStyle name="Normal 4 3" xfId="974"/>
    <cellStyle name="Normal 4 3 2" xfId="1508"/>
    <cellStyle name="Normal 4 4" xfId="1509"/>
    <cellStyle name="Normal 4 5" xfId="1510"/>
    <cellStyle name="Normal 4 6" xfId="1511"/>
    <cellStyle name="Normal 4 7" xfId="1512"/>
    <cellStyle name="Normal 4 8" xfId="1513"/>
    <cellStyle name="Normal 4 9" xfId="1514"/>
    <cellStyle name="Normal 40" xfId="1515"/>
    <cellStyle name="Normál 40" xfId="448"/>
    <cellStyle name="Normal 40 2" xfId="1516"/>
    <cellStyle name="Normal 41" xfId="1517"/>
    <cellStyle name="Normál 41" xfId="457"/>
    <cellStyle name="Normal 41 2" xfId="1518"/>
    <cellStyle name="Normal 42" xfId="1519"/>
    <cellStyle name="Normál 42" xfId="447"/>
    <cellStyle name="Normál 42 2" xfId="975"/>
    <cellStyle name="Normal 43" xfId="1520"/>
    <cellStyle name="Normál 43" xfId="458"/>
    <cellStyle name="Normál 43 10" xfId="1828"/>
    <cellStyle name="Normál 43 11" xfId="1978"/>
    <cellStyle name="Normal 43 2" xfId="1521"/>
    <cellStyle name="Normál 43 2" xfId="976"/>
    <cellStyle name="Normál 43 3" xfId="1678"/>
    <cellStyle name="Normál 43 4" xfId="1720"/>
    <cellStyle name="Normál 43 5" xfId="1118"/>
    <cellStyle name="Normál 43 6" xfId="1696"/>
    <cellStyle name="Normál 43 7" xfId="1666"/>
    <cellStyle name="Normál 43 8" xfId="1687"/>
    <cellStyle name="Normál 43 9" xfId="1825"/>
    <cellStyle name="Normal 44" xfId="1522"/>
    <cellStyle name="Normál 44" xfId="460"/>
    <cellStyle name="Normál 44 2" xfId="978"/>
    <cellStyle name="Normál 44 3" xfId="977"/>
    <cellStyle name="Normal 45" xfId="1523"/>
    <cellStyle name="Normál 45" xfId="459"/>
    <cellStyle name="Normál 45 2" xfId="980"/>
    <cellStyle name="Normál 45 3" xfId="1524"/>
    <cellStyle name="Normál 45 4" xfId="979"/>
    <cellStyle name="Normal 46" xfId="1525"/>
    <cellStyle name="Normál 46" xfId="503"/>
    <cellStyle name="Normál 46 2" xfId="981"/>
    <cellStyle name="Normal 47" xfId="1526"/>
    <cellStyle name="Normál 47" xfId="580"/>
    <cellStyle name="Normál 47 2" xfId="1527"/>
    <cellStyle name="Normál 47 3" xfId="982"/>
    <cellStyle name="Normal 48" xfId="1528"/>
    <cellStyle name="Normál 48" xfId="581"/>
    <cellStyle name="Normál 48 2" xfId="1529"/>
    <cellStyle name="Normál 48 3" xfId="983"/>
    <cellStyle name="Normal 49" xfId="1530"/>
    <cellStyle name="Normál 49" xfId="582"/>
    <cellStyle name="Normál 49 2" xfId="1531"/>
    <cellStyle name="Normál 49 3" xfId="984"/>
    <cellStyle name="Normal 5" xfId="985"/>
    <cellStyle name="Normál 5" xfId="318"/>
    <cellStyle name="Normal 5 2" xfId="1532"/>
    <cellStyle name="Normál 5 2" xfId="504"/>
    <cellStyle name="Normál 5 2 10" xfId="1979"/>
    <cellStyle name="Normal 5 2 2" xfId="1533"/>
    <cellStyle name="Normál 5 2 2" xfId="1534"/>
    <cellStyle name="Normál 5 2 3" xfId="986"/>
    <cellStyle name="Normál 5 2 4" xfId="1680"/>
    <cellStyle name="Normál 5 2 5" xfId="1719"/>
    <cellStyle name="Normál 5 2 6" xfId="1648"/>
    <cellStyle name="Normál 5 2 7" xfId="1695"/>
    <cellStyle name="Normál 5 2 8" xfId="1710"/>
    <cellStyle name="Normál 5 2 9" xfId="897"/>
    <cellStyle name="Normal 5 3" xfId="1535"/>
    <cellStyle name="Normál 5 3" xfId="987"/>
    <cellStyle name="Normal 50" xfId="1536"/>
    <cellStyle name="Normál 50" xfId="583"/>
    <cellStyle name="Normál 50 2" xfId="988"/>
    <cellStyle name="Normal 51" xfId="1537"/>
    <cellStyle name="Normál 51" xfId="584"/>
    <cellStyle name="Normál 51 2" xfId="989"/>
    <cellStyle name="Normal 52" xfId="1538"/>
    <cellStyle name="Normál 52" xfId="586"/>
    <cellStyle name="Normál 52 2" xfId="990"/>
    <cellStyle name="Normal 53" xfId="1539"/>
    <cellStyle name="Normál 53" xfId="59"/>
    <cellStyle name="Normál 53 2" xfId="992"/>
    <cellStyle name="Normál 53 3" xfId="991"/>
    <cellStyle name="Normal 54" xfId="1540"/>
    <cellStyle name="Normál 54" xfId="993"/>
    <cellStyle name="Normál 54 10" xfId="1761"/>
    <cellStyle name="Normal 54 2" xfId="1541"/>
    <cellStyle name="Normál 54 2" xfId="1756"/>
    <cellStyle name="Normál 54 3" xfId="1744"/>
    <cellStyle name="Normál 54 4" xfId="1739"/>
    <cellStyle name="Normál 54 5" xfId="1743"/>
    <cellStyle name="Normál 54 6" xfId="1751"/>
    <cellStyle name="Normál 54 7" xfId="1741"/>
    <cellStyle name="Normál 54 8" xfId="1740"/>
    <cellStyle name="Normál 54 9" xfId="1742"/>
    <cellStyle name="Normal 55" xfId="1542"/>
    <cellStyle name="Normál 55" xfId="994"/>
    <cellStyle name="Normal 55 2" xfId="1543"/>
    <cellStyle name="Normal 56" xfId="1544"/>
    <cellStyle name="Normál 56" xfId="995"/>
    <cellStyle name="Normal 56 2" xfId="1545"/>
    <cellStyle name="Normal 57" xfId="1546"/>
    <cellStyle name="Normál 57" xfId="996"/>
    <cellStyle name="Normal 58" xfId="1547"/>
    <cellStyle name="Normál 58" xfId="997"/>
    <cellStyle name="Normál 58 2" xfId="1757"/>
    <cellStyle name="Normal 59" xfId="1548"/>
    <cellStyle name="Normál 59" xfId="998"/>
    <cellStyle name="Normál 59 2" xfId="999"/>
    <cellStyle name="Normál 59 3" xfId="2061"/>
    <cellStyle name="Normal 6" xfId="1549"/>
    <cellStyle name="Normál 6" xfId="319"/>
    <cellStyle name="Normal 6 2" xfId="1550"/>
    <cellStyle name="Normál 6 2" xfId="1000"/>
    <cellStyle name="Normal 6 2 2" xfId="1551"/>
    <cellStyle name="Normál 6 2 2" xfId="1001"/>
    <cellStyle name="Normal 6 3" xfId="1552"/>
    <cellStyle name="Normal 60" xfId="1553"/>
    <cellStyle name="Normál 60" xfId="1002"/>
    <cellStyle name="Normál 60 2" xfId="1003"/>
    <cellStyle name="Normal 61" xfId="1554"/>
    <cellStyle name="Normál 61" xfId="1004"/>
    <cellStyle name="Normál 61 2" xfId="1005"/>
    <cellStyle name="Normal 62" xfId="1555"/>
    <cellStyle name="Normál 62" xfId="1006"/>
    <cellStyle name="Normál 62 2" xfId="1007"/>
    <cellStyle name="Normál 62 3" xfId="1008"/>
    <cellStyle name="Normal 63" xfId="1556"/>
    <cellStyle name="Normál 63" xfId="1009"/>
    <cellStyle name="Normál 63 2" xfId="1010"/>
    <cellStyle name="Normál 63 2 2" xfId="2141"/>
    <cellStyle name="Normál 63 2 2 2" xfId="2224"/>
    <cellStyle name="Normál 63 2 3" xfId="2223"/>
    <cellStyle name="Normál 63 2 4" xfId="2140"/>
    <cellStyle name="Normál 63 3" xfId="1011"/>
    <cellStyle name="Normál 63 3 2" xfId="2225"/>
    <cellStyle name="Normál 63 3 3" xfId="2142"/>
    <cellStyle name="Normál 63 4" xfId="2222"/>
    <cellStyle name="Normál 63 5" xfId="2139"/>
    <cellStyle name="Normal 64" xfId="1557"/>
    <cellStyle name="Normál 64" xfId="1012"/>
    <cellStyle name="Normál 64 2" xfId="1013"/>
    <cellStyle name="Normál 64 3" xfId="2143"/>
    <cellStyle name="Normal 65" xfId="1558"/>
    <cellStyle name="Normál 65" xfId="1014"/>
    <cellStyle name="Normál 65 2" xfId="1015"/>
    <cellStyle name="Normál 65 3" xfId="2144"/>
    <cellStyle name="Normal 66" xfId="1559"/>
    <cellStyle name="Normál 66" xfId="1016"/>
    <cellStyle name="Normál 66 2" xfId="1017"/>
    <cellStyle name="Normál 66 3" xfId="2145"/>
    <cellStyle name="Normal 67" xfId="1560"/>
    <cellStyle name="Normál 67" xfId="1018"/>
    <cellStyle name="Normál 67 2" xfId="2146"/>
    <cellStyle name="Normal 68" xfId="1561"/>
    <cellStyle name="Normál 68" xfId="1019"/>
    <cellStyle name="Normál 68 2" xfId="2147"/>
    <cellStyle name="Normal 69" xfId="1562"/>
    <cellStyle name="Normál 69" xfId="1020"/>
    <cellStyle name="Normál 69 2" xfId="2148"/>
    <cellStyle name="Normal 7" xfId="1563"/>
    <cellStyle name="Normál 7" xfId="320"/>
    <cellStyle name="Normal 7 2" xfId="1564"/>
    <cellStyle name="Normál 7 2" xfId="1021"/>
    <cellStyle name="Normál 7 2 2" xfId="2150"/>
    <cellStyle name="Normál 7 2 2 2" xfId="2151"/>
    <cellStyle name="Normál 7 2 2 2 2" xfId="2228"/>
    <cellStyle name="Normál 7 2 2 3" xfId="2227"/>
    <cellStyle name="Normál 7 2 3" xfId="2152"/>
    <cellStyle name="Normál 7 2 3 2" xfId="2229"/>
    <cellStyle name="Normál 7 2 4" xfId="2226"/>
    <cellStyle name="Normál 7 2 5" xfId="2149"/>
    <cellStyle name="Normal 7 3" xfId="1565"/>
    <cellStyle name="Normal 7 3 2" xfId="1566"/>
    <cellStyle name="Normal 7 4" xfId="1567"/>
    <cellStyle name="Normal 70" xfId="1568"/>
    <cellStyle name="Normál 70" xfId="1022"/>
    <cellStyle name="Normál 70 2" xfId="2153"/>
    <cellStyle name="Normal 71" xfId="1569"/>
    <cellStyle name="Normál 71" xfId="1023"/>
    <cellStyle name="Normál 71 2" xfId="1024"/>
    <cellStyle name="Normal 72" xfId="1570"/>
    <cellStyle name="Normál 72" xfId="1025"/>
    <cellStyle name="Normál 72 2" xfId="1026"/>
    <cellStyle name="Normál 72 3" xfId="2154"/>
    <cellStyle name="Normal 73" xfId="1571"/>
    <cellStyle name="Normál 73" xfId="1027"/>
    <cellStyle name="Normál 73 2" xfId="1028"/>
    <cellStyle name="Normál 73 3" xfId="2155"/>
    <cellStyle name="Normal 74" xfId="1572"/>
    <cellStyle name="Normál 74" xfId="1029"/>
    <cellStyle name="Normál 74 2" xfId="1030"/>
    <cellStyle name="Normál 74 2 2" xfId="2231"/>
    <cellStyle name="Normál 74 2 3" xfId="2157"/>
    <cellStyle name="Normál 74 3" xfId="2230"/>
    <cellStyle name="Normál 74 4" xfId="2156"/>
    <cellStyle name="Normal 75" xfId="1573"/>
    <cellStyle name="Normál 75" xfId="1031"/>
    <cellStyle name="Normál 75 2" xfId="2159"/>
    <cellStyle name="Normál 75 2 2" xfId="2233"/>
    <cellStyle name="Normál 75 3" xfId="2232"/>
    <cellStyle name="Normál 75 4" xfId="2158"/>
    <cellStyle name="Normal 76" xfId="1574"/>
    <cellStyle name="Normál 76" xfId="1032"/>
    <cellStyle name="Normál 76 2" xfId="1033"/>
    <cellStyle name="Normal 77" xfId="1575"/>
    <cellStyle name="Normál 77" xfId="1034"/>
    <cellStyle name="Normal 78" xfId="1576"/>
    <cellStyle name="Normál 78" xfId="1035"/>
    <cellStyle name="Normal 79" xfId="1577"/>
    <cellStyle name="Normál 79" xfId="1036"/>
    <cellStyle name="Normal 8" xfId="1578"/>
    <cellStyle name="Normál 8" xfId="321"/>
    <cellStyle name="Normál 8 2" xfId="1037"/>
    <cellStyle name="Normál 8 2 2" xfId="1980"/>
    <cellStyle name="Normál 8 2 3" xfId="2160"/>
    <cellStyle name="Normal 80" xfId="1579"/>
    <cellStyle name="Normál 80" xfId="1038"/>
    <cellStyle name="Normal 81" xfId="1844"/>
    <cellStyle name="Normál 81" xfId="1039"/>
    <cellStyle name="Normal 82" xfId="1917"/>
    <cellStyle name="Normál 82" xfId="1580"/>
    <cellStyle name="Normal 83" xfId="1874"/>
    <cellStyle name="Normál 83" xfId="1581"/>
    <cellStyle name="Normal 84" xfId="1925"/>
    <cellStyle name="Normál 84" xfId="1582"/>
    <cellStyle name="Normal 85" xfId="1888"/>
    <cellStyle name="Normál 85" xfId="1583"/>
    <cellStyle name="Normal 86" xfId="1937"/>
    <cellStyle name="Normál 86" xfId="1584"/>
    <cellStyle name="Normal 87" xfId="1864"/>
    <cellStyle name="Normál 87" xfId="1585"/>
    <cellStyle name="Normal 88" xfId="1945"/>
    <cellStyle name="Normál 88" xfId="1586"/>
    <cellStyle name="Normál 88 2" xfId="2234"/>
    <cellStyle name="Normal 89" xfId="1901"/>
    <cellStyle name="Normál 89" xfId="1587"/>
    <cellStyle name="Normál 89 2" xfId="2209"/>
    <cellStyle name="Normal 9" xfId="1588"/>
    <cellStyle name="Normál 9" xfId="322"/>
    <cellStyle name="Normál 9 2" xfId="1040"/>
    <cellStyle name="Normál 9 2 2" xfId="1981"/>
    <cellStyle name="Normal 90" xfId="1940"/>
    <cellStyle name="Normál 90" xfId="1589"/>
    <cellStyle name="Normál 90 2" xfId="1984"/>
    <cellStyle name="Normál 91" xfId="1590"/>
    <cellStyle name="Normál 91 2" xfId="1985"/>
    <cellStyle name="Normál 92" xfId="1591"/>
    <cellStyle name="Normál 92 2" xfId="1986"/>
    <cellStyle name="Normál 93" xfId="1592"/>
    <cellStyle name="Normál 93 2" xfId="1987"/>
    <cellStyle name="Normál 94" xfId="1593"/>
    <cellStyle name="Normál 94 2" xfId="1988"/>
    <cellStyle name="Normál 95" xfId="1594"/>
    <cellStyle name="Normál 95 2" xfId="1989"/>
    <cellStyle name="Normál 96" xfId="1595"/>
    <cellStyle name="Normál 96 2" xfId="1990"/>
    <cellStyle name="Normál 97" xfId="1596"/>
    <cellStyle name="Normál 97 2" xfId="1991"/>
    <cellStyle name="Normál 98" xfId="1597"/>
    <cellStyle name="Normál 98 2" xfId="1992"/>
    <cellStyle name="Normál 99" xfId="1735"/>
    <cellStyle name="Normal_# 41-Market &amp;Trends" xfId="2161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Normalny_56.Podstawowe dane o woj.(1)" xfId="1041"/>
    <cellStyle name="Note" xfId="98"/>
    <cellStyle name="Note 2" xfId="1042"/>
    <cellStyle name="Note 2 2" xfId="1598"/>
    <cellStyle name="Note 2 2 2" xfId="1599"/>
    <cellStyle name="Note 2 3" xfId="1600"/>
    <cellStyle name="Note 2 4" xfId="1601"/>
    <cellStyle name="Note 2 5" xfId="2162"/>
    <cellStyle name="Note 3" xfId="1602"/>
    <cellStyle name="Note 4" xfId="1895"/>
    <cellStyle name="Note 5" xfId="1952"/>
    <cellStyle name="Output" xfId="99"/>
    <cellStyle name="Output 2" xfId="1603"/>
    <cellStyle name="Output 2 2" xfId="2163"/>
    <cellStyle name="Output 3" xfId="1896"/>
    <cellStyle name="Output 4" xfId="1882"/>
    <cellStyle name="OUTPUT LINE ITEMS" xfId="1043"/>
    <cellStyle name="Összesen 2" xfId="323"/>
    <cellStyle name="Összesen 3" xfId="455"/>
    <cellStyle name="Összesen 3 2" xfId="1044"/>
    <cellStyle name="Összesen 4" xfId="2164"/>
    <cellStyle name="Percent (0)" xfId="1045"/>
    <cellStyle name="Percent (0) 2" xfId="1046"/>
    <cellStyle name="Percent [0]" xfId="40"/>
    <cellStyle name="Percent [0] 2" xfId="325"/>
    <cellStyle name="Percent [0] 3" xfId="326"/>
    <cellStyle name="Percent [0] 4" xfId="324"/>
    <cellStyle name="Percent [0] 4 2" xfId="1047"/>
    <cellStyle name="Percent [0] 5" xfId="1048"/>
    <cellStyle name="Percent [00]" xfId="41"/>
    <cellStyle name="Percent [00] 2" xfId="328"/>
    <cellStyle name="Percent [00] 3" xfId="329"/>
    <cellStyle name="Percent [00] 4" xfId="327"/>
    <cellStyle name="Percent [00] 4 2" xfId="1049"/>
    <cellStyle name="Percent [00] 5" xfId="1050"/>
    <cellStyle name="Percent [2]" xfId="42"/>
    <cellStyle name="Percent [2] 2" xfId="331"/>
    <cellStyle name="Percent [2] 3" xfId="332"/>
    <cellStyle name="Percent [2] 4" xfId="333"/>
    <cellStyle name="Percent [2] 5" xfId="330"/>
    <cellStyle name="Percent [2] 5 2" xfId="1052"/>
    <cellStyle name="Percent [2] 5 3" xfId="1051"/>
    <cellStyle name="Percent 10" xfId="1604"/>
    <cellStyle name="Percent 11" xfId="1605"/>
    <cellStyle name="Percent 12" xfId="1606"/>
    <cellStyle name="Percent 13" xfId="1607"/>
    <cellStyle name="Percent 14" xfId="1608"/>
    <cellStyle name="Percent 15" xfId="1609"/>
    <cellStyle name="Percent 16" xfId="1610"/>
    <cellStyle name="Percent 17" xfId="1611"/>
    <cellStyle name="Percent 18" xfId="1612"/>
    <cellStyle name="Percent 19" xfId="1613"/>
    <cellStyle name="Percent 2" xfId="1053"/>
    <cellStyle name="Percent 2 2" xfId="1054"/>
    <cellStyle name="Percent 2 2 2" xfId="1614"/>
    <cellStyle name="Percent 2 3" xfId="1615"/>
    <cellStyle name="Percent 2 4" xfId="1616"/>
    <cellStyle name="Percent 2 5" xfId="1830"/>
    <cellStyle name="Percent 20" xfId="1617"/>
    <cellStyle name="Percent 21" xfId="1618"/>
    <cellStyle name="Percent 22" xfId="1619"/>
    <cellStyle name="Percent 23" xfId="1620"/>
    <cellStyle name="Percent 24" xfId="1621"/>
    <cellStyle name="Percent 25" xfId="1622"/>
    <cellStyle name="Percent 26" xfId="1623"/>
    <cellStyle name="Percent 27" xfId="1624"/>
    <cellStyle name="Percent 28" xfId="1625"/>
    <cellStyle name="Percent 29" xfId="1626"/>
    <cellStyle name="Percent 3" xfId="1055"/>
    <cellStyle name="Percent 3 2" xfId="1627"/>
    <cellStyle name="Percent 3 3" xfId="1628"/>
    <cellStyle name="Percent 30" xfId="1629"/>
    <cellStyle name="Percent 31" xfId="1630"/>
    <cellStyle name="Percent 32" xfId="1631"/>
    <cellStyle name="Percent 33" xfId="1632"/>
    <cellStyle name="Percent 34" xfId="1633"/>
    <cellStyle name="Percent 35" xfId="1634"/>
    <cellStyle name="Percent 36" xfId="1635"/>
    <cellStyle name="Percent 37" xfId="1636"/>
    <cellStyle name="Percent 38" xfId="1637"/>
    <cellStyle name="Percent 39" xfId="1943"/>
    <cellStyle name="Percent 4" xfId="1056"/>
    <cellStyle name="Percent 40" xfId="1949"/>
    <cellStyle name="Percent 41" xfId="1950"/>
    <cellStyle name="Percent 42" xfId="1951"/>
    <cellStyle name="Percent 43" xfId="1953"/>
    <cellStyle name="Percent 44" xfId="1954"/>
    <cellStyle name="Percent 45" xfId="1955"/>
    <cellStyle name="Percent 46" xfId="1928"/>
    <cellStyle name="Percent 47" xfId="1879"/>
    <cellStyle name="Percent 48" xfId="1957"/>
    <cellStyle name="Percent 49" xfId="1982"/>
    <cellStyle name="Percent 5" xfId="1638"/>
    <cellStyle name="Percent 6" xfId="1639"/>
    <cellStyle name="Percent 7" xfId="1640"/>
    <cellStyle name="Percent 8" xfId="1641"/>
    <cellStyle name="Percent 9" xfId="1642"/>
    <cellStyle name="Percent_#6 Temps &amp; Contractors" xfId="2165"/>
    <cellStyle name="Planungsobjekt" xfId="1057"/>
    <cellStyle name="PrePop Currency (0)" xfId="43"/>
    <cellStyle name="PrePop Currency (0) 2" xfId="335"/>
    <cellStyle name="PrePop Currency (0) 3" xfId="336"/>
    <cellStyle name="PrePop Currency (0) 4" xfId="334"/>
    <cellStyle name="PrePop Currency (0) 4 2" xfId="1058"/>
    <cellStyle name="PrePop Currency (0) 5" xfId="1059"/>
    <cellStyle name="PrePop Currency (2)" xfId="44"/>
    <cellStyle name="PrePop Currency (2) 2" xfId="338"/>
    <cellStyle name="PrePop Currency (2) 3" xfId="339"/>
    <cellStyle name="PrePop Currency (2) 4" xfId="337"/>
    <cellStyle name="PrePop Currency (2) 4 2" xfId="1060"/>
    <cellStyle name="PrePop Currency (2) 5" xfId="1061"/>
    <cellStyle name="PrePop Units (0)" xfId="45"/>
    <cellStyle name="PrePop Units (0) 2" xfId="341"/>
    <cellStyle name="PrePop Units (0) 3" xfId="342"/>
    <cellStyle name="PrePop Units (0) 4" xfId="340"/>
    <cellStyle name="PrePop Units (0) 4 2" xfId="1062"/>
    <cellStyle name="PrePop Units (0) 5" xfId="1063"/>
    <cellStyle name="PrePop Units (1)" xfId="46"/>
    <cellStyle name="PrePop Units (1) 2" xfId="344"/>
    <cellStyle name="PrePop Units (1) 3" xfId="345"/>
    <cellStyle name="PrePop Units (1) 4" xfId="343"/>
    <cellStyle name="PrePop Units (1) 4 2" xfId="1064"/>
    <cellStyle name="PrePop Units (1) 5" xfId="1065"/>
    <cellStyle name="PrePop Units (2)" xfId="47"/>
    <cellStyle name="PrePop Units (2) 2" xfId="347"/>
    <cellStyle name="PrePop Units (2) 3" xfId="348"/>
    <cellStyle name="PrePop Units (2) 4" xfId="346"/>
    <cellStyle name="PrePop Units (2) 4 2" xfId="1066"/>
    <cellStyle name="PrePop Units (2) 5" xfId="1067"/>
    <cellStyle name="Prozent_066_otherDirectCosts_S&amp;D" xfId="1068"/>
    <cellStyle name="PSChar" xfId="1069"/>
    <cellStyle name="PSDate" xfId="1070"/>
    <cellStyle name="PSDec" xfId="1071"/>
    <cellStyle name="PSHeading" xfId="1072"/>
    <cellStyle name="PSHeading 2" xfId="1073"/>
    <cellStyle name="PSInt" xfId="1074"/>
    <cellStyle name="PSSpacer" xfId="1075"/>
    <cellStyle name="RevList" xfId="1076"/>
    <cellStyle name="RevList 2" xfId="1983"/>
    <cellStyle name="Rossz 2" xfId="349"/>
    <cellStyle name="Rossz 3" xfId="434"/>
    <cellStyle name="Rossz 3 2" xfId="1078"/>
    <cellStyle name="Rossz 4" xfId="2166"/>
    <cellStyle name="saját1" xfId="1079"/>
    <cellStyle name="SAPBEXaggData" xfId="100"/>
    <cellStyle name="SAPBEXaggData 2" xfId="350"/>
    <cellStyle name="SAPBEXaggData 2 2" xfId="510"/>
    <cellStyle name="SAPBEXaggData 2 2 2" xfId="1643"/>
    <cellStyle name="SAPBEXaggData 2 2 3" xfId="1081"/>
    <cellStyle name="SAPBEXaggData 2 3" xfId="1080"/>
    <cellStyle name="SAPBEXaggData 3" xfId="425"/>
    <cellStyle name="SAPBEXaggData 3 2" xfId="511"/>
    <cellStyle name="SAPBEXaggData 4" xfId="462"/>
    <cellStyle name="SAPBEXaggData 4 2" xfId="509"/>
    <cellStyle name="SAPBEXaggDataEmph" xfId="101"/>
    <cellStyle name="SAPBEXaggDataEmph 2" xfId="351"/>
    <cellStyle name="SAPBEXaggDataEmph 2 2" xfId="512"/>
    <cellStyle name="SAPBEXaggDataEmph 2 3" xfId="1082"/>
    <cellStyle name="SAPBEXaggDataEmph 3" xfId="463"/>
    <cellStyle name="SAPBEXaggDataEmph 4" xfId="2167"/>
    <cellStyle name="SAPBEXaggItem" xfId="102"/>
    <cellStyle name="SAPBEXaggItem 2" xfId="353"/>
    <cellStyle name="SAPBEXaggItem 2 2" xfId="514"/>
    <cellStyle name="SAPBEXaggItem 2 2 2" xfId="1644"/>
    <cellStyle name="SAPBEXaggItem 2 2 3" xfId="1084"/>
    <cellStyle name="SAPBEXaggItem 2 3" xfId="1083"/>
    <cellStyle name="SAPBEXaggItem 3" xfId="352"/>
    <cellStyle name="SAPBEXaggItem 3 2" xfId="515"/>
    <cellStyle name="SAPBEXaggItem 4" xfId="464"/>
    <cellStyle name="SAPBEXaggItem 4 2" xfId="513"/>
    <cellStyle name="SAPBEXaggItemX" xfId="103"/>
    <cellStyle name="SAPBEXaggItemX 2" xfId="354"/>
    <cellStyle name="SAPBEXaggItemX 2 2" xfId="516"/>
    <cellStyle name="SAPBEXaggItemX 2 3" xfId="1085"/>
    <cellStyle name="SAPBEXaggItemX 3" xfId="465"/>
    <cellStyle name="SAPBEXaggItemX 4" xfId="2168"/>
    <cellStyle name="SAPBEXchaText" xfId="104"/>
    <cellStyle name="SAPBEXchaText 2" xfId="356"/>
    <cellStyle name="SAPBEXchaText 2 2" xfId="518"/>
    <cellStyle name="SAPBEXchaText 2 2 2" xfId="1645"/>
    <cellStyle name="SAPBEXchaText 2 2 3" xfId="1087"/>
    <cellStyle name="SAPBEXchaText 2 3" xfId="1086"/>
    <cellStyle name="SAPBEXchaText 3" xfId="355"/>
    <cellStyle name="SAPBEXchaText 3 2" xfId="519"/>
    <cellStyle name="SAPBEXchaText 4" xfId="466"/>
    <cellStyle name="SAPBEXchaText 4 2" xfId="517"/>
    <cellStyle name="SAPBEXexcBad7" xfId="105"/>
    <cellStyle name="SAPBEXexcBad7 2" xfId="357"/>
    <cellStyle name="SAPBEXexcBad7 2 2" xfId="521"/>
    <cellStyle name="SAPBEXexcBad7 2 3" xfId="1088"/>
    <cellStyle name="SAPBEXexcBad7 3" xfId="467"/>
    <cellStyle name="SAPBEXexcBad7 3 2" xfId="520"/>
    <cellStyle name="SAPBEXexcBad7 4" xfId="2169"/>
    <cellStyle name="SAPBEXexcBad8" xfId="106"/>
    <cellStyle name="SAPBEXexcBad8 2" xfId="358"/>
    <cellStyle name="SAPBEXexcBad8 2 2" xfId="523"/>
    <cellStyle name="SAPBEXexcBad8 2 3" xfId="1089"/>
    <cellStyle name="SAPBEXexcBad8 3" xfId="468"/>
    <cellStyle name="SAPBEXexcBad8 3 2" xfId="522"/>
    <cellStyle name="SAPBEXexcBad8 4" xfId="2170"/>
    <cellStyle name="SAPBEXexcBad9" xfId="107"/>
    <cellStyle name="SAPBEXexcBad9 2" xfId="359"/>
    <cellStyle name="SAPBEXexcBad9 2 2" xfId="525"/>
    <cellStyle name="SAPBEXexcBad9 2 3" xfId="1090"/>
    <cellStyle name="SAPBEXexcBad9 3" xfId="469"/>
    <cellStyle name="SAPBEXexcBad9 3 2" xfId="524"/>
    <cellStyle name="SAPBEXexcBad9 4" xfId="2171"/>
    <cellStyle name="SAPBEXexcCritical4" xfId="108"/>
    <cellStyle name="SAPBEXexcCritical4 2" xfId="360"/>
    <cellStyle name="SAPBEXexcCritical4 2 2" xfId="527"/>
    <cellStyle name="SAPBEXexcCritical4 2 3" xfId="1091"/>
    <cellStyle name="SAPBEXexcCritical4 3" xfId="470"/>
    <cellStyle name="SAPBEXexcCritical4 3 2" xfId="526"/>
    <cellStyle name="SAPBEXexcCritical4 4" xfId="2172"/>
    <cellStyle name="SAPBEXexcCritical5" xfId="109"/>
    <cellStyle name="SAPBEXexcCritical5 2" xfId="361"/>
    <cellStyle name="SAPBEXexcCritical5 2 2" xfId="529"/>
    <cellStyle name="SAPBEXexcCritical5 2 3" xfId="1092"/>
    <cellStyle name="SAPBEXexcCritical5 3" xfId="471"/>
    <cellStyle name="SAPBEXexcCritical5 3 2" xfId="528"/>
    <cellStyle name="SAPBEXexcCritical5 4" xfId="2173"/>
    <cellStyle name="SAPBEXexcCritical6" xfId="110"/>
    <cellStyle name="SAPBEXexcCritical6 2" xfId="362"/>
    <cellStyle name="SAPBEXexcCritical6 2 2" xfId="531"/>
    <cellStyle name="SAPBEXexcCritical6 2 3" xfId="1094"/>
    <cellStyle name="SAPBEXexcCritical6 3" xfId="472"/>
    <cellStyle name="SAPBEXexcCritical6 3 2" xfId="530"/>
    <cellStyle name="SAPBEXexcCritical6 4" xfId="2174"/>
    <cellStyle name="SAPBEXexcGood1" xfId="111"/>
    <cellStyle name="SAPBEXexcGood1 2" xfId="363"/>
    <cellStyle name="SAPBEXexcGood1 2 2" xfId="533"/>
    <cellStyle name="SAPBEXexcGood1 2 3" xfId="1095"/>
    <cellStyle name="SAPBEXexcGood1 3" xfId="473"/>
    <cellStyle name="SAPBEXexcGood1 3 2" xfId="532"/>
    <cellStyle name="SAPBEXexcGood1 4" xfId="2175"/>
    <cellStyle name="SAPBEXexcGood2" xfId="112"/>
    <cellStyle name="SAPBEXexcGood2 2" xfId="364"/>
    <cellStyle name="SAPBEXexcGood2 2 2" xfId="535"/>
    <cellStyle name="SAPBEXexcGood2 2 3" xfId="1096"/>
    <cellStyle name="SAPBEXexcGood2 3" xfId="474"/>
    <cellStyle name="SAPBEXexcGood2 3 2" xfId="534"/>
    <cellStyle name="SAPBEXexcGood2 4" xfId="2176"/>
    <cellStyle name="SAPBEXexcGood3" xfId="113"/>
    <cellStyle name="SAPBEXexcGood3 2" xfId="365"/>
    <cellStyle name="SAPBEXexcGood3 2 2" xfId="537"/>
    <cellStyle name="SAPBEXexcGood3 2 3" xfId="1097"/>
    <cellStyle name="SAPBEXexcGood3 3" xfId="475"/>
    <cellStyle name="SAPBEXexcGood3 3 2" xfId="536"/>
    <cellStyle name="SAPBEXexcGood3 4" xfId="2177"/>
    <cellStyle name="SAPBEXfilterDrill" xfId="114"/>
    <cellStyle name="SAPBEXfilterDrill 2" xfId="367"/>
    <cellStyle name="SAPBEXfilterDrill 2 2" xfId="1099"/>
    <cellStyle name="SAPBEXfilterDrill 2 2 2" xfId="2178"/>
    <cellStyle name="SAPBEXfilterDrill 2 3" xfId="1098"/>
    <cellStyle name="SAPBEXfilterDrill 3" xfId="366"/>
    <cellStyle name="SAPBEXfilterDrill 3 2" xfId="539"/>
    <cellStyle name="SAPBEXfilterDrill 4" xfId="476"/>
    <cellStyle name="SAPBEXfilterDrill 4 2" xfId="538"/>
    <cellStyle name="SAPBEXfilterDrill 5" xfId="2179"/>
    <cellStyle name="SAPBEXfilterItem" xfId="115"/>
    <cellStyle name="SAPBEXfilterItem 2" xfId="369"/>
    <cellStyle name="SAPBEXfilterItem 2 2" xfId="1101"/>
    <cellStyle name="SAPBEXfilterItem 2 2 2" xfId="2180"/>
    <cellStyle name="SAPBEXfilterItem 2 3" xfId="1100"/>
    <cellStyle name="SAPBEXfilterItem 3" xfId="368"/>
    <cellStyle name="SAPBEXfilterItem 3 2" xfId="540"/>
    <cellStyle name="SAPBEXfilterItem 4" xfId="477"/>
    <cellStyle name="SAPBEXfilterItem 5" xfId="2181"/>
    <cellStyle name="SAPBEXfilterText" xfId="116"/>
    <cellStyle name="SAPBEXfilterText 2" xfId="370"/>
    <cellStyle name="SAPBEXfilterText 2 2" xfId="541"/>
    <cellStyle name="SAPBEXfilterText 2 3" xfId="1102"/>
    <cellStyle name="SAPBEXfilterText 3" xfId="478"/>
    <cellStyle name="SAPBEXfilterText 4" xfId="2182"/>
    <cellStyle name="SAPBEXformats" xfId="117"/>
    <cellStyle name="SAPBEXformats 2" xfId="372"/>
    <cellStyle name="SAPBEXformats 2 2" xfId="543"/>
    <cellStyle name="SAPBEXformats 2 2 2" xfId="1646"/>
    <cellStyle name="SAPBEXformats 2 2 3" xfId="1104"/>
    <cellStyle name="SAPBEXformats 2 3" xfId="1103"/>
    <cellStyle name="SAPBEXformats 3" xfId="371"/>
    <cellStyle name="SAPBEXformats 3 2" xfId="544"/>
    <cellStyle name="SAPBEXformats 4" xfId="479"/>
    <cellStyle name="SAPBEXformats 4 2" xfId="542"/>
    <cellStyle name="SAPBEXheaderItem" xfId="118"/>
    <cellStyle name="SAPBEXheaderItem 2" xfId="374"/>
    <cellStyle name="SAPBEXheaderItem 2 2" xfId="1108"/>
    <cellStyle name="SAPBEXheaderItem 2 2 2" xfId="2183"/>
    <cellStyle name="SAPBEXheaderItem 2 3" xfId="1107"/>
    <cellStyle name="SAPBEXheaderItem 3" xfId="373"/>
    <cellStyle name="SAPBEXheaderItem 3 2" xfId="546"/>
    <cellStyle name="SAPBEXheaderItem 4" xfId="480"/>
    <cellStyle name="SAPBEXheaderItem 4 2" xfId="545"/>
    <cellStyle name="SAPBEXheaderItem 5" xfId="2184"/>
    <cellStyle name="SAPBEXheaderText" xfId="119"/>
    <cellStyle name="SAPBEXheaderText 2" xfId="376"/>
    <cellStyle name="SAPBEXheaderText 2 2" xfId="1110"/>
    <cellStyle name="SAPBEXheaderText 2 2 2" xfId="2185"/>
    <cellStyle name="SAPBEXheaderText 2 3" xfId="1109"/>
    <cellStyle name="SAPBEXheaderText 3" xfId="375"/>
    <cellStyle name="SAPBEXheaderText 3 2" xfId="548"/>
    <cellStyle name="SAPBEXheaderText 4" xfId="481"/>
    <cellStyle name="SAPBEXheaderText 4 2" xfId="547"/>
    <cellStyle name="SAPBEXHLevel0" xfId="120"/>
    <cellStyle name="SAPBEXHLevel0 2" xfId="378"/>
    <cellStyle name="SAPBEXHLevel0 2 2" xfId="1112"/>
    <cellStyle name="SAPBEXHLevel0 2 2 2" xfId="2063"/>
    <cellStyle name="SAPBEXHLevel0 2 3" xfId="1111"/>
    <cellStyle name="SAPBEXHLevel0 3" xfId="377"/>
    <cellStyle name="SAPBEXHLevel0 3 2" xfId="550"/>
    <cellStyle name="SAPBEXHLevel0 4" xfId="482"/>
    <cellStyle name="SAPBEXHLevel0 4 2" xfId="549"/>
    <cellStyle name="SAPBEXHLevel0X" xfId="121"/>
    <cellStyle name="SAPBEXHLevel0X 2" xfId="379"/>
    <cellStyle name="SAPBEXHLevel0X 2 2" xfId="1115"/>
    <cellStyle name="SAPBEXHLevel0X 2 2 2" xfId="2186"/>
    <cellStyle name="SAPBEXHLevel0X 2 3" xfId="1114"/>
    <cellStyle name="SAPBEXHLevel0X 3" xfId="449"/>
    <cellStyle name="SAPBEXHLevel0X 3 2" xfId="552"/>
    <cellStyle name="SAPBEXHLevel0X 4" xfId="483"/>
    <cellStyle name="SAPBEXHLevel0X 4 2" xfId="551"/>
    <cellStyle name="SAPBEXHLevel0X 5" xfId="2187"/>
    <cellStyle name="SAPBEXHLevel1" xfId="122"/>
    <cellStyle name="SAPBEXHLevel1 2" xfId="381"/>
    <cellStyle name="SAPBEXHLevel1 2 2" xfId="1117"/>
    <cellStyle name="SAPBEXHLevel1 2 2 2" xfId="2064"/>
    <cellStyle name="SAPBEXHLevel1 2 3" xfId="1116"/>
    <cellStyle name="SAPBEXHLevel1 3" xfId="380"/>
    <cellStyle name="SAPBEXHLevel1 3 2" xfId="554"/>
    <cellStyle name="SAPBEXHLevel1 3 3" xfId="1649"/>
    <cellStyle name="SAPBEXHLevel1 4" xfId="484"/>
    <cellStyle name="SAPBEXHLevel1 4 2" xfId="553"/>
    <cellStyle name="SAPBEXHLevel1X" xfId="123"/>
    <cellStyle name="SAPBEXHLevel1X 2" xfId="382"/>
    <cellStyle name="SAPBEXHLevel1X 2 2" xfId="1120"/>
    <cellStyle name="SAPBEXHLevel1X 2 2 2" xfId="2188"/>
    <cellStyle name="SAPBEXHLevel1X 2 3" xfId="1119"/>
    <cellStyle name="SAPBEXHLevel1X 3" xfId="450"/>
    <cellStyle name="SAPBEXHLevel1X 3 2" xfId="556"/>
    <cellStyle name="SAPBEXHLevel1X 4" xfId="485"/>
    <cellStyle name="SAPBEXHLevel1X 4 2" xfId="555"/>
    <cellStyle name="SAPBEXHLevel1X 5" xfId="2189"/>
    <cellStyle name="SAPBEXHLevel2" xfId="124"/>
    <cellStyle name="SAPBEXHLevel2 2" xfId="384"/>
    <cellStyle name="SAPBEXHLevel2 2 2" xfId="1122"/>
    <cellStyle name="SAPBEXHLevel2 2 2 2" xfId="2065"/>
    <cellStyle name="SAPBEXHLevel2 2 3" xfId="1121"/>
    <cellStyle name="SAPBEXHLevel2 3" xfId="383"/>
    <cellStyle name="SAPBEXHLevel2 3 2" xfId="558"/>
    <cellStyle name="SAPBEXHLevel2 3 3" xfId="1650"/>
    <cellStyle name="SAPBEXHLevel2 4" xfId="486"/>
    <cellStyle name="SAPBEXHLevel2 4 2" xfId="557"/>
    <cellStyle name="SAPBEXHLevel2X" xfId="125"/>
    <cellStyle name="SAPBEXHLevel2X 2" xfId="385"/>
    <cellStyle name="SAPBEXHLevel2X 2 2" xfId="1124"/>
    <cellStyle name="SAPBEXHLevel2X 2 2 2" xfId="2190"/>
    <cellStyle name="SAPBEXHLevel2X 2 3" xfId="1123"/>
    <cellStyle name="SAPBEXHLevel2X 3" xfId="451"/>
    <cellStyle name="SAPBEXHLevel2X 3 2" xfId="560"/>
    <cellStyle name="SAPBEXHLevel2X 4" xfId="487"/>
    <cellStyle name="SAPBEXHLevel2X 4 2" xfId="559"/>
    <cellStyle name="SAPBEXHLevel2X 5" xfId="2191"/>
    <cellStyle name="SAPBEXHLevel3" xfId="126"/>
    <cellStyle name="SAPBEXHLevel3 2" xfId="387"/>
    <cellStyle name="SAPBEXHLevel3 2 2" xfId="1126"/>
    <cellStyle name="SAPBEXHLevel3 2 2 2" xfId="2066"/>
    <cellStyle name="SAPBEXHLevel3 2 3" xfId="1125"/>
    <cellStyle name="SAPBEXHLevel3 3" xfId="386"/>
    <cellStyle name="SAPBEXHLevel3 3 2" xfId="562"/>
    <cellStyle name="SAPBEXHLevel3 3 3" xfId="1652"/>
    <cellStyle name="SAPBEXHLevel3 3 4" xfId="1127"/>
    <cellStyle name="SAPBEXHLevel3 4" xfId="488"/>
    <cellStyle name="SAPBEXHLevel3 4 2" xfId="561"/>
    <cellStyle name="SAPBEXHLevel3 5" xfId="1653"/>
    <cellStyle name="SAPBEXHLevel3_Munka1" xfId="1129"/>
    <cellStyle name="SAPBEXHLevel3X" xfId="127"/>
    <cellStyle name="SAPBEXHLevel3X 2" xfId="389"/>
    <cellStyle name="SAPBEXHLevel3X 2 2" xfId="564"/>
    <cellStyle name="SAPBEXHLevel3X 2 3" xfId="2192"/>
    <cellStyle name="SAPBEXHLevel3X 3" xfId="390"/>
    <cellStyle name="SAPBEXHLevel3X 3 2" xfId="565"/>
    <cellStyle name="SAPBEXHLevel3X 4" xfId="391"/>
    <cellStyle name="SAPBEXHLevel3X 4 2" xfId="563"/>
    <cellStyle name="SAPBEXHLevel3X 4 2 2" xfId="1132"/>
    <cellStyle name="SAPBEXHLevel3X 4 3" xfId="1131"/>
    <cellStyle name="SAPBEXHLevel3X 5" xfId="388"/>
    <cellStyle name="SAPBEXHLevel3X 5 2" xfId="1654"/>
    <cellStyle name="SAPBEXHLevel3X 6" xfId="452"/>
    <cellStyle name="SAPBEXHLevel3X 7" xfId="489"/>
    <cellStyle name="SAPBEXHLevel3X 8" xfId="2193"/>
    <cellStyle name="SAPBEXHLevel3X_Munka1" xfId="1133"/>
    <cellStyle name="SAPBEXinputData" xfId="392"/>
    <cellStyle name="SAPBEXinputData 2" xfId="453"/>
    <cellStyle name="SAPBEXinputData 2 2" xfId="566"/>
    <cellStyle name="SAPBEXinputData 3" xfId="501"/>
    <cellStyle name="SAPBEXinputData 3 2" xfId="1136"/>
    <cellStyle name="SAPBEXinputData 3 3" xfId="1135"/>
    <cellStyle name="SAPBEXinputData 4" xfId="2194"/>
    <cellStyle name="SAPBEXItemHeader" xfId="393"/>
    <cellStyle name="SAPBEXresData" xfId="128"/>
    <cellStyle name="SAPBEXresData 2" xfId="394"/>
    <cellStyle name="SAPBEXresData 2 2" xfId="567"/>
    <cellStyle name="SAPBEXresData 2 3" xfId="1137"/>
    <cellStyle name="SAPBEXresData 3" xfId="490"/>
    <cellStyle name="SAPBEXresData 4" xfId="2195"/>
    <cellStyle name="SAPBEXresDataEmph" xfId="129"/>
    <cellStyle name="SAPBEXresDataEmph 2" xfId="395"/>
    <cellStyle name="SAPBEXresDataEmph 2 2" xfId="568"/>
    <cellStyle name="SAPBEXresDataEmph 2 3" xfId="1138"/>
    <cellStyle name="SAPBEXresDataEmph 3" xfId="491"/>
    <cellStyle name="SAPBEXresDataEmph 4" xfId="2196"/>
    <cellStyle name="SAPBEXresItem" xfId="130"/>
    <cellStyle name="SAPBEXresItem 2" xfId="396"/>
    <cellStyle name="SAPBEXresItem 2 2" xfId="569"/>
    <cellStyle name="SAPBEXresItem 2 3" xfId="1139"/>
    <cellStyle name="SAPBEXresItem 3" xfId="492"/>
    <cellStyle name="SAPBEXresItem 4" xfId="2197"/>
    <cellStyle name="SAPBEXresItemX" xfId="131"/>
    <cellStyle name="SAPBEXresItemX 2" xfId="397"/>
    <cellStyle name="SAPBEXresItemX 2 2" xfId="570"/>
    <cellStyle name="SAPBEXresItemX 2 3" xfId="1140"/>
    <cellStyle name="SAPBEXresItemX 3" xfId="493"/>
    <cellStyle name="SAPBEXresItemX 4" xfId="2198"/>
    <cellStyle name="SAPBEXstdData" xfId="132"/>
    <cellStyle name="SAPBEXstdData 2" xfId="133"/>
    <cellStyle name="SAPBEXstdData 2 2" xfId="572"/>
    <cellStyle name="SAPBEXstdData 3" xfId="398"/>
    <cellStyle name="SAPBEXstdData 3 2" xfId="573"/>
    <cellStyle name="SAPBEXstdData 3 3" xfId="1141"/>
    <cellStyle name="SAPBEXstdData 4" xfId="494"/>
    <cellStyle name="SAPBEXstdData 4 2" xfId="571"/>
    <cellStyle name="SAPBEXstdData 5" xfId="1655"/>
    <cellStyle name="SAPBEXstdData_Munka1" xfId="1142"/>
    <cellStyle name="SAPBEXstdDataEmph" xfId="134"/>
    <cellStyle name="SAPBEXstdDataEmph 2" xfId="399"/>
    <cellStyle name="SAPBEXstdDataEmph 2 2" xfId="574"/>
    <cellStyle name="SAPBEXstdDataEmph 2 3" xfId="1143"/>
    <cellStyle name="SAPBEXstdDataEmph 3" xfId="495"/>
    <cellStyle name="SAPBEXstdDataEmph 4" xfId="2199"/>
    <cellStyle name="SAPBEXstdItem" xfId="135"/>
    <cellStyle name="SAPBEXstdItem 2" xfId="401"/>
    <cellStyle name="SAPBEXstdItem 2 2" xfId="575"/>
    <cellStyle name="SAPBEXstdItem 2 2 2" xfId="1656"/>
    <cellStyle name="SAPBEXstdItem 2 2 3" xfId="1145"/>
    <cellStyle name="SAPBEXstdItem 2 3" xfId="1144"/>
    <cellStyle name="SAPBEXstdItem 3" xfId="402"/>
    <cellStyle name="SAPBEXstdItem 4" xfId="400"/>
    <cellStyle name="SAPBEXstdItem 5" xfId="496"/>
    <cellStyle name="SAPBEXstdItemX" xfId="136"/>
    <cellStyle name="SAPBEXstdItemX 2" xfId="403"/>
    <cellStyle name="SAPBEXstdItemX 2 2" xfId="576"/>
    <cellStyle name="SAPBEXstdItemX 2 3" xfId="1146"/>
    <cellStyle name="SAPBEXstdItemX 3" xfId="497"/>
    <cellStyle name="SAPBEXtitle" xfId="137"/>
    <cellStyle name="SAPBEXtitle 2" xfId="405"/>
    <cellStyle name="SAPBEXtitle 2 2" xfId="2200"/>
    <cellStyle name="SAPBEXtitle 3" xfId="404"/>
    <cellStyle name="SAPBEXtitle 3 2" xfId="577"/>
    <cellStyle name="SAPBEXtitle 4" xfId="498"/>
    <cellStyle name="SAPBEXunassignedItem" xfId="406"/>
    <cellStyle name="SAPBEXunassignedItem 2" xfId="502"/>
    <cellStyle name="SAPBEXundefined" xfId="138"/>
    <cellStyle name="SAPBEXundefined 2" xfId="407"/>
    <cellStyle name="SAPBEXundefined 2 2" xfId="578"/>
    <cellStyle name="SAPBEXundefined 2 3" xfId="1147"/>
    <cellStyle name="SAPBEXundefined 3" xfId="499"/>
    <cellStyle name="SAPBEXundefined 4" xfId="2201"/>
    <cellStyle name="Seiten" xfId="1148"/>
    <cellStyle name="SeitenEingabe" xfId="1149"/>
    <cellStyle name="SeitennichtSichtbar" xfId="1150"/>
    <cellStyle name="Semleges 2" xfId="408"/>
    <cellStyle name="Semleges 2 2" xfId="2202"/>
    <cellStyle name="Semleges 3" xfId="444"/>
    <cellStyle name="Semleges 3 2" xfId="1152"/>
    <cellStyle name="Semleges 4" xfId="2203"/>
    <cellStyle name="Sheet Title" xfId="409"/>
    <cellStyle name="Spalten" xfId="1153"/>
    <cellStyle name="Standard 4_KP_Master_R-29-02-2012_20120220_GuV_V2" xfId="1657"/>
    <cellStyle name="Standard_020827_VSTR_Imp_V2.7-x" xfId="1154"/>
    <cellStyle name="Stílus 1" xfId="48"/>
    <cellStyle name="Stílus 1 2" xfId="410"/>
    <cellStyle name="Stílus 1 2 2" xfId="1155"/>
    <cellStyle name="Stílus 1 3" xfId="1658"/>
    <cellStyle name="Style 1" xfId="1156"/>
    <cellStyle name="Style 1 2" xfId="1157"/>
    <cellStyle name="Style 1 3" xfId="1158"/>
    <cellStyle name="Style 1 3 2" xfId="1659"/>
    <cellStyle name="Subscribers" xfId="1159"/>
    <cellStyle name="Subtotal" xfId="1160"/>
    <cellStyle name="Számítás 2" xfId="411"/>
    <cellStyle name="Számítás 3" xfId="435"/>
    <cellStyle name="Számítás 3 2" xfId="1162"/>
    <cellStyle name="Számítás 4" xfId="1163"/>
    <cellStyle name="Számítás 4 2" xfId="2204"/>
    <cellStyle name="Százalék" xfId="49" builtinId="5"/>
    <cellStyle name="Százalék 10" xfId="1164"/>
    <cellStyle name="Százalék 11" xfId="1165"/>
    <cellStyle name="Százalék 2" xfId="139"/>
    <cellStyle name="Százalék 2 2" xfId="413"/>
    <cellStyle name="Százalék 2 2 2" xfId="1168"/>
    <cellStyle name="Százalék 2 2 3" xfId="1167"/>
    <cellStyle name="Százalék 2 3" xfId="579"/>
    <cellStyle name="Százalék 2 3 2" xfId="1169"/>
    <cellStyle name="Százalék 2 4" xfId="1170"/>
    <cellStyle name="Százalék 2 4 2" xfId="2205"/>
    <cellStyle name="Százalék 2 5" xfId="1171"/>
    <cellStyle name="Százalék 2 6" xfId="1172"/>
    <cellStyle name="Százalék 2 6 2" xfId="1173"/>
    <cellStyle name="Százalék 2 7" xfId="1660"/>
    <cellStyle name="Százalék 2 8" xfId="1661"/>
    <cellStyle name="Százalék 2 9" xfId="1166"/>
    <cellStyle name="Százalék 3" xfId="140"/>
    <cellStyle name="Százalék 3 2" xfId="1174"/>
    <cellStyle name="Százalék 3 3" xfId="1175"/>
    <cellStyle name="Százalék 4" xfId="414"/>
    <cellStyle name="Százalék 4 2" xfId="1176"/>
    <cellStyle name="Százalék 5" xfId="415"/>
    <cellStyle name="Százalék 5 2" xfId="1177"/>
    <cellStyle name="Százalék 5 3" xfId="1178"/>
    <cellStyle name="Százalék 5 3 2" xfId="1179"/>
    <cellStyle name="Százalék 6" xfId="412"/>
    <cellStyle name="Százalék 6 2" xfId="1181"/>
    <cellStyle name="Százalék 6 3" xfId="1180"/>
    <cellStyle name="Százalék 7" xfId="500"/>
    <cellStyle name="Százalék 7 2" xfId="1182"/>
    <cellStyle name="Százalék 7 2 2" xfId="1183"/>
    <cellStyle name="Százalék 7 3" xfId="1827"/>
    <cellStyle name="Százalék 8" xfId="55"/>
    <cellStyle name="Százalék 8 2" xfId="1185"/>
    <cellStyle name="Százalék 8 3" xfId="1186"/>
    <cellStyle name="Százalék 8 3 2" xfId="1187"/>
    <cellStyle name="Százalék 8 4" xfId="1184"/>
    <cellStyle name="Százalék 8 5" xfId="1833"/>
    <cellStyle name="Százalék 8 6" xfId="2206"/>
    <cellStyle name="Százalék 9" xfId="1188"/>
    <cellStyle name="Százalék 9 2" xfId="1189"/>
    <cellStyle name="Table" xfId="1190"/>
    <cellStyle name="taples Plaza" xfId="1191"/>
    <cellStyle name="taples Plaza 2" xfId="1192"/>
    <cellStyle name="Text Indent A" xfId="50"/>
    <cellStyle name="Text Indent A 2" xfId="417"/>
    <cellStyle name="Text Indent A 3" xfId="418"/>
    <cellStyle name="Text Indent A 4" xfId="416"/>
    <cellStyle name="Text Indent B" xfId="51"/>
    <cellStyle name="Text Indent B 2" xfId="420"/>
    <cellStyle name="Text Indent B 3" xfId="421"/>
    <cellStyle name="Text Indent B 4" xfId="419"/>
    <cellStyle name="Text Indent B 4 2" xfId="1193"/>
    <cellStyle name="Text Indent B 5" xfId="1194"/>
    <cellStyle name="Text Indent C" xfId="52"/>
    <cellStyle name="Text Indent C 2" xfId="423"/>
    <cellStyle name="Text Indent C 3" xfId="424"/>
    <cellStyle name="Text Indent C 4" xfId="422"/>
    <cellStyle name="Text Indent C 4 2" xfId="1195"/>
    <cellStyle name="Text Indent C 5" xfId="1196"/>
    <cellStyle name="þ_x001d_ð&quot;&amp;¢û’&amp;›û_x000b__x0008_4_x000e__x000e__x000f__x0007__x0001__x0001_" xfId="1197"/>
    <cellStyle name="þ_x001d_ð&quot;&amp;¢û’&amp;›û_x000b__x0008_4_x000e__x000e__x000f__x0007__x0001__x0001_ 2" xfId="1198"/>
    <cellStyle name="Title" xfId="141"/>
    <cellStyle name="Title 2" xfId="1199"/>
    <cellStyle name="Total" xfId="142"/>
    <cellStyle name="Total 2" xfId="1663"/>
    <cellStyle name="Total 2 2" xfId="2207"/>
    <cellStyle name="Total 3" xfId="1918"/>
    <cellStyle name="Total 4" xfId="1947"/>
    <cellStyle name="Uhrzeit" xfId="1200"/>
    <cellStyle name="User_Defined_A" xfId="1201"/>
    <cellStyle name="Valuta [0]_OFFICE_" xfId="1202"/>
    <cellStyle name="Valuta_OFFICE_" xfId="1203"/>
    <cellStyle name="Währung [0]_066_otherDirectCosts_S&amp;D" xfId="1204"/>
    <cellStyle name="Währung_066_otherDirectCosts_S&amp;D" xfId="1205"/>
    <cellStyle name="Warning Text" xfId="143"/>
    <cellStyle name="Warning Text 2" xfId="1664"/>
    <cellStyle name="Warning Text 2 2" xfId="2208"/>
    <cellStyle name="Warning Text 3" xfId="1919"/>
    <cellStyle name="Warning Text 4" xfId="1894"/>
    <cellStyle name="Zeilen" xfId="1206"/>
    <cellStyle name="Zeilen 2" xfId="1207"/>
    <cellStyle name="Zellen" xfId="1208"/>
    <cellStyle name="Zellen 2" xfId="1209"/>
    <cellStyle name="Zellen%" xfId="1210"/>
    <cellStyle name="Zellen% 2" xfId="1211"/>
    <cellStyle name="Zellen,2" xfId="1212"/>
    <cellStyle name="Zellen,2 2" xfId="1213"/>
    <cellStyle name="Zellen_110413_MM_FC_Mobile voice, sms-mms_v6_Massvalid BG" xfId="1214"/>
    <cellStyle name="ZellenNichtSichtbar" xfId="1215"/>
    <cellStyle name="ZellenNichtSichtbar 2" xfId="1216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inder/2016/Q4/P&amp;Ls/2016%20Q4_Segment%20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MT-HU P&amp;L QoQ"/>
      <sheetName val="MT-HU P&amp;L YTD"/>
      <sheetName val="Maktel P&amp;L QoQ"/>
      <sheetName val="Maktel P&amp;L YTD"/>
      <sheetName val="CG P&amp;L QoQ"/>
      <sheetName val="CG P&amp;L YTD"/>
      <sheetName val="BCS reports &gt;&gt;&gt;"/>
      <sheetName val="THU QoQ"/>
      <sheetName val="MKT QoQ"/>
      <sheetName val="CG QoQ"/>
      <sheetName val="Profit_Loss YTD"/>
      <sheetName val="Graph"/>
    </sheetNames>
    <sheetDataSet>
      <sheetData sheetId="0"/>
      <sheetData sheetId="1">
        <row r="35">
          <cell r="O35">
            <v>-18984</v>
          </cell>
        </row>
        <row r="37">
          <cell r="O37">
            <v>-25578</v>
          </cell>
        </row>
        <row r="38">
          <cell r="O38">
            <v>2443</v>
          </cell>
        </row>
      </sheetData>
      <sheetData sheetId="2"/>
      <sheetData sheetId="3">
        <row r="33">
          <cell r="O33">
            <v>-1529</v>
          </cell>
        </row>
        <row r="34">
          <cell r="O34">
            <v>-3295</v>
          </cell>
        </row>
        <row r="35">
          <cell r="O35">
            <v>104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K368"/>
  <sheetViews>
    <sheetView showGridLines="0" zoomScaleNormal="100" zoomScaleSheetLayoutView="110" workbookViewId="0">
      <pane xSplit="3" ySplit="4" topLeftCell="D17" activePane="bottomRight" state="frozen"/>
      <selection pane="topRight" activeCell="D1" sqref="D1"/>
      <selection pane="bottomLeft" activeCell="A5" sqref="A5"/>
      <selection pane="bottomRight" activeCell="L92" sqref="L92"/>
    </sheetView>
  </sheetViews>
  <sheetFormatPr defaultRowHeight="12.75"/>
  <cols>
    <col min="1" max="2" width="3.42578125" customWidth="1"/>
    <col min="3" max="3" width="45" customWidth="1"/>
    <col min="4" max="6" width="12.42578125" customWidth="1"/>
    <col min="7" max="7" width="12.42578125" style="245" customWidth="1"/>
    <col min="8" max="10" width="12.42578125" customWidth="1"/>
    <col min="11" max="11" width="12.42578125" style="245" customWidth="1"/>
  </cols>
  <sheetData>
    <row r="1" spans="1:11" ht="12" customHeight="1">
      <c r="A1" s="183" t="s">
        <v>2</v>
      </c>
      <c r="B1" s="184"/>
      <c r="C1" s="184"/>
      <c r="D1" s="185">
        <v>2016</v>
      </c>
      <c r="E1" s="185">
        <v>2016</v>
      </c>
      <c r="F1" s="185">
        <v>2016</v>
      </c>
      <c r="G1" s="185">
        <v>2016</v>
      </c>
      <c r="H1" s="185">
        <v>2017</v>
      </c>
      <c r="I1" s="185">
        <v>2017</v>
      </c>
      <c r="J1" s="185">
        <v>2017</v>
      </c>
      <c r="K1" s="185">
        <v>2017</v>
      </c>
    </row>
    <row r="2" spans="1:11" ht="12" customHeight="1">
      <c r="A2" s="134" t="s">
        <v>151</v>
      </c>
      <c r="B2" s="90"/>
      <c r="C2" s="90"/>
      <c r="D2" s="91" t="s">
        <v>145</v>
      </c>
      <c r="E2" s="91" t="s">
        <v>146</v>
      </c>
      <c r="F2" s="91" t="s">
        <v>147</v>
      </c>
      <c r="G2" s="91" t="s">
        <v>148</v>
      </c>
      <c r="H2" s="91" t="s">
        <v>145</v>
      </c>
      <c r="I2" s="91" t="s">
        <v>146</v>
      </c>
      <c r="J2" s="91" t="s">
        <v>147</v>
      </c>
      <c r="K2" s="91" t="s">
        <v>148</v>
      </c>
    </row>
    <row r="3" spans="1:11" ht="12" customHeight="1">
      <c r="A3" s="134"/>
      <c r="B3" s="90"/>
      <c r="C3" s="90"/>
      <c r="D3" s="411" t="s">
        <v>238</v>
      </c>
      <c r="E3" s="411" t="s">
        <v>238</v>
      </c>
      <c r="F3" s="411" t="s">
        <v>238</v>
      </c>
      <c r="G3" s="411" t="s">
        <v>238</v>
      </c>
      <c r="H3" s="411" t="s">
        <v>238</v>
      </c>
      <c r="I3" s="411" t="s">
        <v>238</v>
      </c>
      <c r="J3" s="411" t="s">
        <v>238</v>
      </c>
      <c r="K3" s="411" t="s">
        <v>238</v>
      </c>
    </row>
    <row r="4" spans="1:11" ht="12" customHeight="1">
      <c r="A4" s="135" t="s">
        <v>5</v>
      </c>
      <c r="B4" s="345"/>
      <c r="C4" s="345"/>
      <c r="D4" s="92"/>
      <c r="E4" s="92"/>
      <c r="F4" s="92"/>
      <c r="G4" s="92"/>
      <c r="H4" s="92"/>
      <c r="I4" s="92"/>
      <c r="J4" s="92"/>
      <c r="K4" s="92"/>
    </row>
    <row r="5" spans="1:11" ht="12" customHeight="1">
      <c r="A5" s="136"/>
      <c r="B5" s="93"/>
      <c r="C5" s="93"/>
      <c r="D5" s="431"/>
      <c r="E5" s="431"/>
      <c r="F5" s="431"/>
      <c r="G5" s="432"/>
      <c r="H5" s="431"/>
      <c r="I5" s="431"/>
      <c r="J5" s="431"/>
      <c r="K5" s="432"/>
    </row>
    <row r="6" spans="1:11" ht="12" customHeight="1">
      <c r="A6" s="136" t="s">
        <v>6</v>
      </c>
      <c r="B6" s="93"/>
      <c r="C6" s="93"/>
      <c r="D6" s="431"/>
      <c r="E6" s="431"/>
      <c r="F6" s="431"/>
      <c r="G6" s="432"/>
      <c r="H6" s="431"/>
      <c r="I6" s="431"/>
      <c r="J6" s="431"/>
      <c r="K6" s="432"/>
    </row>
    <row r="7" spans="1:11" ht="12" customHeight="1">
      <c r="A7" s="136"/>
      <c r="B7" s="93"/>
      <c r="C7" s="93"/>
      <c r="D7" s="431"/>
      <c r="E7" s="431"/>
      <c r="F7" s="431"/>
      <c r="G7" s="432"/>
      <c r="H7" s="431"/>
      <c r="I7" s="431"/>
      <c r="J7" s="431"/>
      <c r="K7" s="432"/>
    </row>
    <row r="8" spans="1:11" ht="12" customHeight="1">
      <c r="A8" s="136"/>
      <c r="B8" s="96" t="s">
        <v>188</v>
      </c>
      <c r="C8" s="170"/>
      <c r="D8" s="434">
        <v>36500</v>
      </c>
      <c r="E8" s="434">
        <v>36899</v>
      </c>
      <c r="F8" s="434">
        <v>37352</v>
      </c>
      <c r="G8" s="433">
        <v>36214</v>
      </c>
      <c r="H8" s="434">
        <v>34741</v>
      </c>
      <c r="I8" s="434">
        <v>35527</v>
      </c>
      <c r="J8" s="434">
        <v>36035</v>
      </c>
      <c r="K8" s="433">
        <v>34882</v>
      </c>
    </row>
    <row r="9" spans="1:11" ht="12" customHeight="1">
      <c r="A9" s="136"/>
      <c r="B9" s="96" t="s">
        <v>189</v>
      </c>
      <c r="C9" s="170"/>
      <c r="D9" s="434">
        <v>2467</v>
      </c>
      <c r="E9" s="434">
        <v>2658</v>
      </c>
      <c r="F9" s="434">
        <v>2669</v>
      </c>
      <c r="G9" s="433">
        <v>2552</v>
      </c>
      <c r="H9" s="434">
        <v>2313</v>
      </c>
      <c r="I9" s="434">
        <v>2476</v>
      </c>
      <c r="J9" s="434">
        <v>2465</v>
      </c>
      <c r="K9" s="433">
        <v>2733</v>
      </c>
    </row>
    <row r="10" spans="1:11" ht="12" customHeight="1">
      <c r="A10" s="136"/>
      <c r="B10" s="96" t="s">
        <v>7</v>
      </c>
      <c r="C10" s="170"/>
      <c r="D10" s="434">
        <v>15027</v>
      </c>
      <c r="E10" s="434">
        <v>15531</v>
      </c>
      <c r="F10" s="434">
        <v>16157</v>
      </c>
      <c r="G10" s="433">
        <v>16061</v>
      </c>
      <c r="H10" s="434">
        <v>17192</v>
      </c>
      <c r="I10" s="434">
        <v>17793</v>
      </c>
      <c r="J10" s="434">
        <v>19863</v>
      </c>
      <c r="K10" s="433">
        <v>19144</v>
      </c>
    </row>
    <row r="11" spans="1:11" ht="12" customHeight="1">
      <c r="A11" s="136"/>
      <c r="B11" s="96" t="s">
        <v>167</v>
      </c>
      <c r="C11" s="170"/>
      <c r="D11" s="434">
        <v>4125</v>
      </c>
      <c r="E11" s="434">
        <v>4175</v>
      </c>
      <c r="F11" s="434">
        <v>4281</v>
      </c>
      <c r="G11" s="433">
        <v>4340</v>
      </c>
      <c r="H11" s="434">
        <v>4147</v>
      </c>
      <c r="I11" s="434">
        <v>4280</v>
      </c>
      <c r="J11" s="434">
        <v>4352</v>
      </c>
      <c r="K11" s="433">
        <v>4480</v>
      </c>
    </row>
    <row r="12" spans="1:11" ht="12" customHeight="1">
      <c r="A12" s="136"/>
      <c r="B12" s="96" t="s">
        <v>160</v>
      </c>
      <c r="C12" s="170"/>
      <c r="D12" s="434">
        <v>10843</v>
      </c>
      <c r="E12" s="434">
        <v>13473</v>
      </c>
      <c r="F12" s="434">
        <v>14387</v>
      </c>
      <c r="G12" s="433">
        <v>16247</v>
      </c>
      <c r="H12" s="434">
        <v>12475</v>
      </c>
      <c r="I12" s="434">
        <v>15560</v>
      </c>
      <c r="J12" s="434">
        <v>17963</v>
      </c>
      <c r="K12" s="433">
        <v>18212</v>
      </c>
    </row>
    <row r="13" spans="1:11" ht="12" customHeight="1">
      <c r="A13" s="138"/>
      <c r="B13" s="93" t="s">
        <v>9</v>
      </c>
      <c r="C13" s="170"/>
      <c r="D13" s="436">
        <v>3325</v>
      </c>
      <c r="E13" s="436">
        <v>3718</v>
      </c>
      <c r="F13" s="436">
        <v>3964</v>
      </c>
      <c r="G13" s="435">
        <v>3242</v>
      </c>
      <c r="H13" s="436">
        <v>3382</v>
      </c>
      <c r="I13" s="436">
        <v>3981</v>
      </c>
      <c r="J13" s="436">
        <v>4853</v>
      </c>
      <c r="K13" s="435">
        <v>3807</v>
      </c>
    </row>
    <row r="14" spans="1:11" ht="12" customHeight="1">
      <c r="A14" s="137"/>
      <c r="B14" s="98"/>
      <c r="C14" s="99"/>
      <c r="D14" s="438"/>
      <c r="E14" s="438"/>
      <c r="F14" s="438"/>
      <c r="G14" s="437"/>
      <c r="H14" s="438"/>
      <c r="I14" s="438"/>
      <c r="J14" s="438"/>
      <c r="K14" s="437"/>
    </row>
    <row r="15" spans="1:11" s="248" customFormat="1" ht="12" customHeight="1">
      <c r="A15" s="181"/>
      <c r="B15" s="182" t="s">
        <v>183</v>
      </c>
      <c r="C15" s="102"/>
      <c r="D15" s="440">
        <v>72287</v>
      </c>
      <c r="E15" s="440">
        <v>76454</v>
      </c>
      <c r="F15" s="440">
        <v>78810</v>
      </c>
      <c r="G15" s="439">
        <v>78656</v>
      </c>
      <c r="H15" s="440">
        <v>74250</v>
      </c>
      <c r="I15" s="440">
        <v>79617</v>
      </c>
      <c r="J15" s="440">
        <v>85531</v>
      </c>
      <c r="K15" s="439">
        <v>83258</v>
      </c>
    </row>
    <row r="16" spans="1:11" s="67" customFormat="1" ht="12" customHeight="1">
      <c r="A16" s="136"/>
      <c r="B16" s="93"/>
      <c r="C16" s="93"/>
      <c r="D16" s="442"/>
      <c r="E16" s="442"/>
      <c r="F16" s="442"/>
      <c r="G16" s="441"/>
      <c r="H16" s="442"/>
      <c r="I16" s="442"/>
      <c r="J16" s="442"/>
      <c r="K16" s="441"/>
    </row>
    <row r="17" spans="1:11" ht="12" customHeight="1">
      <c r="A17" s="136"/>
      <c r="B17" s="94" t="s">
        <v>241</v>
      </c>
      <c r="C17" s="100"/>
      <c r="D17" s="434">
        <v>12723</v>
      </c>
      <c r="E17" s="434">
        <v>12873</v>
      </c>
      <c r="F17" s="434">
        <v>12277</v>
      </c>
      <c r="G17" s="433">
        <v>12302</v>
      </c>
      <c r="H17" s="434">
        <v>11754</v>
      </c>
      <c r="I17" s="434">
        <v>11529</v>
      </c>
      <c r="J17" s="434">
        <v>11391</v>
      </c>
      <c r="K17" s="433">
        <v>11303</v>
      </c>
    </row>
    <row r="18" spans="1:11" ht="12" customHeight="1">
      <c r="A18" s="136"/>
      <c r="B18" s="94" t="s">
        <v>242</v>
      </c>
      <c r="C18" s="100"/>
      <c r="D18" s="434">
        <v>12269</v>
      </c>
      <c r="E18" s="434">
        <v>12684</v>
      </c>
      <c r="F18" s="434">
        <v>12068</v>
      </c>
      <c r="G18" s="433">
        <v>12271</v>
      </c>
      <c r="H18" s="434">
        <v>12149</v>
      </c>
      <c r="I18" s="434">
        <v>12308</v>
      </c>
      <c r="J18" s="434">
        <v>12363</v>
      </c>
      <c r="K18" s="433">
        <v>12514</v>
      </c>
    </row>
    <row r="19" spans="1:11" ht="12" customHeight="1">
      <c r="A19" s="138"/>
      <c r="B19" s="94" t="s">
        <v>93</v>
      </c>
      <c r="C19" s="177"/>
      <c r="D19" s="434">
        <v>10198</v>
      </c>
      <c r="E19" s="434">
        <v>10678</v>
      </c>
      <c r="F19" s="434">
        <v>10415</v>
      </c>
      <c r="G19" s="433">
        <v>10568</v>
      </c>
      <c r="H19" s="434">
        <v>11102</v>
      </c>
      <c r="I19" s="434">
        <v>11257</v>
      </c>
      <c r="J19" s="434">
        <v>11402</v>
      </c>
      <c r="K19" s="433">
        <v>11427</v>
      </c>
    </row>
    <row r="20" spans="1:11" ht="12" customHeight="1">
      <c r="A20" s="138"/>
      <c r="B20" s="94" t="s">
        <v>160</v>
      </c>
      <c r="C20" s="100"/>
      <c r="D20" s="434">
        <v>1400</v>
      </c>
      <c r="E20" s="434">
        <v>1014</v>
      </c>
      <c r="F20" s="434">
        <v>903</v>
      </c>
      <c r="G20" s="433">
        <v>2104</v>
      </c>
      <c r="H20" s="434">
        <v>1944</v>
      </c>
      <c r="I20" s="434">
        <v>1414</v>
      </c>
      <c r="J20" s="434">
        <v>1679</v>
      </c>
      <c r="K20" s="433">
        <v>4217</v>
      </c>
    </row>
    <row r="21" spans="1:11" ht="12" customHeight="1">
      <c r="A21" s="138"/>
      <c r="B21" s="94" t="s">
        <v>243</v>
      </c>
      <c r="C21" s="100"/>
      <c r="D21" s="434">
        <v>2328</v>
      </c>
      <c r="E21" s="434">
        <v>2494</v>
      </c>
      <c r="F21" s="434">
        <v>2339</v>
      </c>
      <c r="G21" s="433">
        <v>2365</v>
      </c>
      <c r="H21" s="434">
        <v>2286</v>
      </c>
      <c r="I21" s="434">
        <v>2705</v>
      </c>
      <c r="J21" s="434">
        <v>3251</v>
      </c>
      <c r="K21" s="433">
        <v>2448</v>
      </c>
    </row>
    <row r="22" spans="1:11" ht="12" customHeight="1">
      <c r="A22" s="138"/>
      <c r="B22" s="108" t="s">
        <v>182</v>
      </c>
      <c r="C22" s="100"/>
      <c r="D22" s="434">
        <v>5338</v>
      </c>
      <c r="E22" s="434">
        <v>4996</v>
      </c>
      <c r="F22" s="434">
        <v>4961</v>
      </c>
      <c r="G22" s="433">
        <v>4856</v>
      </c>
      <c r="H22" s="434">
        <v>4601</v>
      </c>
      <c r="I22" s="434">
        <v>4870</v>
      </c>
      <c r="J22" s="434">
        <v>4604</v>
      </c>
      <c r="K22" s="433">
        <v>4975</v>
      </c>
    </row>
    <row r="23" spans="1:11" ht="12" customHeight="1">
      <c r="A23" s="139"/>
      <c r="B23" s="140" t="s">
        <v>8</v>
      </c>
      <c r="C23" s="141"/>
      <c r="D23" s="436">
        <v>4090</v>
      </c>
      <c r="E23" s="436">
        <v>4452</v>
      </c>
      <c r="F23" s="436">
        <v>4373</v>
      </c>
      <c r="G23" s="435">
        <v>4422</v>
      </c>
      <c r="H23" s="436">
        <v>3712</v>
      </c>
      <c r="I23" s="436">
        <v>4076</v>
      </c>
      <c r="J23" s="436">
        <v>4223</v>
      </c>
      <c r="K23" s="435">
        <v>4604</v>
      </c>
    </row>
    <row r="24" spans="1:11" ht="12" customHeight="1">
      <c r="A24" s="138"/>
      <c r="B24" s="93"/>
      <c r="C24" s="93"/>
      <c r="D24" s="442"/>
      <c r="E24" s="442"/>
      <c r="F24" s="442"/>
      <c r="G24" s="441"/>
      <c r="H24" s="442"/>
      <c r="I24" s="442"/>
      <c r="J24" s="442"/>
      <c r="K24" s="441"/>
    </row>
    <row r="25" spans="1:11" s="248" customFormat="1" ht="12" customHeight="1">
      <c r="A25" s="249"/>
      <c r="B25" s="101" t="s">
        <v>184</v>
      </c>
      <c r="C25" s="102"/>
      <c r="D25" s="440">
        <v>48346</v>
      </c>
      <c r="E25" s="440">
        <v>49191</v>
      </c>
      <c r="F25" s="440">
        <v>47336</v>
      </c>
      <c r="G25" s="439">
        <v>48888</v>
      </c>
      <c r="H25" s="440">
        <v>47548</v>
      </c>
      <c r="I25" s="440">
        <v>48159</v>
      </c>
      <c r="J25" s="440">
        <v>48913</v>
      </c>
      <c r="K25" s="439">
        <v>51488</v>
      </c>
    </row>
    <row r="26" spans="1:11" ht="12" customHeight="1">
      <c r="A26" s="138"/>
      <c r="B26" s="93"/>
      <c r="C26" s="93"/>
      <c r="D26" s="442"/>
      <c r="E26" s="442"/>
      <c r="F26" s="442"/>
      <c r="G26" s="441"/>
      <c r="H26" s="442"/>
      <c r="I26" s="442"/>
      <c r="J26" s="442"/>
      <c r="K26" s="441"/>
    </row>
    <row r="27" spans="1:11" s="248" customFormat="1" ht="12" customHeight="1">
      <c r="A27" s="142"/>
      <c r="B27" s="103" t="s">
        <v>10</v>
      </c>
      <c r="C27" s="102"/>
      <c r="D27" s="444">
        <v>15380</v>
      </c>
      <c r="E27" s="444">
        <v>13852</v>
      </c>
      <c r="F27" s="444">
        <v>15260</v>
      </c>
      <c r="G27" s="443">
        <v>22797</v>
      </c>
      <c r="H27" s="444">
        <v>17129</v>
      </c>
      <c r="I27" s="444">
        <v>24398</v>
      </c>
      <c r="J27" s="444">
        <v>19590</v>
      </c>
      <c r="K27" s="443">
        <v>26368</v>
      </c>
    </row>
    <row r="28" spans="1:11" s="67" customFormat="1" ht="12" customHeight="1">
      <c r="A28" s="138"/>
      <c r="B28" s="246"/>
      <c r="C28" s="93"/>
      <c r="D28" s="442"/>
      <c r="E28" s="442"/>
      <c r="F28" s="442"/>
      <c r="G28" s="441"/>
      <c r="H28" s="442"/>
      <c r="I28" s="442"/>
      <c r="J28" s="442"/>
      <c r="K28" s="441"/>
    </row>
    <row r="29" spans="1:11" s="248" customFormat="1" ht="12" customHeight="1">
      <c r="A29" s="250"/>
      <c r="B29" s="103" t="s">
        <v>134</v>
      </c>
      <c r="C29" s="251"/>
      <c r="D29" s="444">
        <v>2313</v>
      </c>
      <c r="E29" s="444">
        <v>1490</v>
      </c>
      <c r="F29" s="444">
        <v>1459</v>
      </c>
      <c r="G29" s="443">
        <v>1516</v>
      </c>
      <c r="H29" s="444">
        <v>1580</v>
      </c>
      <c r="I29" s="444">
        <v>1347</v>
      </c>
      <c r="J29" s="444">
        <v>1347</v>
      </c>
      <c r="K29" s="443">
        <v>328</v>
      </c>
    </row>
    <row r="30" spans="1:11" s="67" customFormat="1" ht="12" customHeight="1">
      <c r="A30" s="138"/>
      <c r="B30" s="93"/>
      <c r="C30" s="100"/>
      <c r="D30" s="442"/>
      <c r="E30" s="442"/>
      <c r="F30" s="442"/>
      <c r="G30" s="441"/>
      <c r="H30" s="442"/>
      <c r="I30" s="442"/>
      <c r="J30" s="442"/>
      <c r="K30" s="441"/>
    </row>
    <row r="31" spans="1:11" s="278" customFormat="1" ht="12" customHeight="1">
      <c r="A31" s="282" t="s">
        <v>11</v>
      </c>
      <c r="B31" s="281"/>
      <c r="C31" s="279"/>
      <c r="D31" s="444">
        <v>138326</v>
      </c>
      <c r="E31" s="444">
        <v>140987</v>
      </c>
      <c r="F31" s="444">
        <v>142865</v>
      </c>
      <c r="G31" s="443">
        <v>151857</v>
      </c>
      <c r="H31" s="444">
        <v>140507</v>
      </c>
      <c r="I31" s="444">
        <v>153521</v>
      </c>
      <c r="J31" s="444">
        <v>155381</v>
      </c>
      <c r="K31" s="443">
        <v>161442</v>
      </c>
    </row>
    <row r="32" spans="1:11" ht="12" customHeight="1">
      <c r="A32" s="138"/>
      <c r="B32" s="93"/>
      <c r="C32" s="100"/>
      <c r="D32" s="442"/>
      <c r="E32" s="442"/>
      <c r="F32" s="442"/>
      <c r="G32" s="441"/>
      <c r="H32" s="442"/>
      <c r="I32" s="442"/>
      <c r="J32" s="442"/>
      <c r="K32" s="441"/>
    </row>
    <row r="33" spans="1:11" ht="12" customHeight="1">
      <c r="A33" s="144"/>
      <c r="C33" s="97" t="s">
        <v>245</v>
      </c>
      <c r="D33" s="434">
        <v>-4794</v>
      </c>
      <c r="E33" s="434">
        <v>-4846</v>
      </c>
      <c r="F33" s="434">
        <v>-5069</v>
      </c>
      <c r="G33" s="433">
        <v>-4920</v>
      </c>
      <c r="H33" s="434">
        <v>-4430</v>
      </c>
      <c r="I33" s="434">
        <v>-4662</v>
      </c>
      <c r="J33" s="434">
        <v>-4854</v>
      </c>
      <c r="K33" s="433">
        <v>-4939</v>
      </c>
    </row>
    <row r="34" spans="1:11" ht="12" customHeight="1">
      <c r="A34" s="144"/>
      <c r="C34" s="97" t="s">
        <v>239</v>
      </c>
      <c r="D34" s="434">
        <v>-9309</v>
      </c>
      <c r="E34" s="434">
        <v>-7398</v>
      </c>
      <c r="F34" s="434">
        <v>-8726</v>
      </c>
      <c r="G34" s="433">
        <v>-14025</v>
      </c>
      <c r="H34" s="434">
        <v>-10709</v>
      </c>
      <c r="I34" s="434">
        <v>-17952</v>
      </c>
      <c r="J34" s="434">
        <v>-13097</v>
      </c>
      <c r="K34" s="433">
        <v>-18680</v>
      </c>
    </row>
    <row r="35" spans="1:11" ht="12" customHeight="1">
      <c r="A35" s="144"/>
      <c r="C35" s="97" t="s">
        <v>240</v>
      </c>
      <c r="D35" s="434">
        <v>-2256</v>
      </c>
      <c r="E35" s="434">
        <v>-1481</v>
      </c>
      <c r="F35" s="434">
        <v>-1394</v>
      </c>
      <c r="G35" s="433">
        <v>-1648</v>
      </c>
      <c r="H35" s="434">
        <v>-1517</v>
      </c>
      <c r="I35" s="434">
        <v>-1289</v>
      </c>
      <c r="J35" s="434">
        <v>-1288</v>
      </c>
      <c r="K35" s="433">
        <v>-693</v>
      </c>
    </row>
    <row r="36" spans="1:11" ht="12" customHeight="1">
      <c r="A36" s="145"/>
      <c r="C36" s="97" t="s">
        <v>155</v>
      </c>
      <c r="D36" s="434">
        <v>-2225</v>
      </c>
      <c r="E36" s="434">
        <v>-2134</v>
      </c>
      <c r="F36" s="434">
        <v>-1670</v>
      </c>
      <c r="G36" s="433">
        <v>-1851</v>
      </c>
      <c r="H36" s="434">
        <v>-1656</v>
      </c>
      <c r="I36" s="434">
        <v>-1500</v>
      </c>
      <c r="J36" s="434">
        <v>-1430</v>
      </c>
      <c r="K36" s="433">
        <v>-934</v>
      </c>
    </row>
    <row r="37" spans="1:11" ht="12" customHeight="1">
      <c r="A37" s="145"/>
      <c r="C37" s="97" t="s">
        <v>154</v>
      </c>
      <c r="D37" s="434">
        <v>-6188</v>
      </c>
      <c r="E37" s="434">
        <v>-6112</v>
      </c>
      <c r="F37" s="434">
        <v>-5976</v>
      </c>
      <c r="G37" s="433">
        <v>-5984</v>
      </c>
      <c r="H37" s="434">
        <v>-5854</v>
      </c>
      <c r="I37" s="434">
        <v>-6351</v>
      </c>
      <c r="J37" s="434">
        <v>-6339</v>
      </c>
      <c r="K37" s="433">
        <v>-6541</v>
      </c>
    </row>
    <row r="38" spans="1:11" ht="12" customHeight="1">
      <c r="A38" s="145"/>
      <c r="C38" s="108" t="s">
        <v>168</v>
      </c>
      <c r="D38" s="434">
        <v>-24916</v>
      </c>
      <c r="E38" s="434">
        <v>-26828</v>
      </c>
      <c r="F38" s="434">
        <v>-28294</v>
      </c>
      <c r="G38" s="433">
        <v>-34353</v>
      </c>
      <c r="H38" s="434">
        <v>-28776</v>
      </c>
      <c r="I38" s="434">
        <v>-30920</v>
      </c>
      <c r="J38" s="434">
        <v>-31059</v>
      </c>
      <c r="K38" s="433">
        <v>-40307</v>
      </c>
    </row>
    <row r="39" spans="1:11" ht="12" customHeight="1">
      <c r="A39" s="146"/>
      <c r="B39" s="105" t="s">
        <v>12</v>
      </c>
      <c r="C39" s="105"/>
      <c r="D39" s="446">
        <v>-49688</v>
      </c>
      <c r="E39" s="446">
        <v>-48799</v>
      </c>
      <c r="F39" s="446">
        <v>-51129</v>
      </c>
      <c r="G39" s="445">
        <v>-62781</v>
      </c>
      <c r="H39" s="446">
        <v>-52942</v>
      </c>
      <c r="I39" s="446">
        <v>-62674</v>
      </c>
      <c r="J39" s="446">
        <v>-58067</v>
      </c>
      <c r="K39" s="445">
        <v>-72094</v>
      </c>
    </row>
    <row r="40" spans="1:11" ht="12" customHeight="1">
      <c r="A40" s="145"/>
      <c r="B40" s="97" t="s">
        <v>13</v>
      </c>
      <c r="C40" s="97"/>
      <c r="D40" s="434">
        <v>-19803</v>
      </c>
      <c r="E40" s="434">
        <v>-20144</v>
      </c>
      <c r="F40" s="434">
        <v>-18418</v>
      </c>
      <c r="G40" s="433">
        <v>-20513</v>
      </c>
      <c r="H40" s="434">
        <v>-19385</v>
      </c>
      <c r="I40" s="434">
        <v>-20144</v>
      </c>
      <c r="J40" s="434">
        <v>-18643</v>
      </c>
      <c r="K40" s="433">
        <v>-22068</v>
      </c>
    </row>
    <row r="41" spans="1:11" ht="12" customHeight="1">
      <c r="A41" s="145"/>
      <c r="B41" s="97" t="s">
        <v>14</v>
      </c>
      <c r="C41" s="97"/>
      <c r="D41" s="434">
        <v>-25308</v>
      </c>
      <c r="E41" s="434">
        <v>-26871</v>
      </c>
      <c r="F41" s="434">
        <v>-28320</v>
      </c>
      <c r="G41" s="433">
        <v>-30811</v>
      </c>
      <c r="H41" s="434">
        <v>-25720</v>
      </c>
      <c r="I41" s="434">
        <v>-27574</v>
      </c>
      <c r="J41" s="434">
        <v>-27041</v>
      </c>
      <c r="K41" s="433">
        <v>-27839</v>
      </c>
    </row>
    <row r="42" spans="1:11" ht="12" customHeight="1">
      <c r="A42" s="145"/>
      <c r="B42" s="97" t="s">
        <v>153</v>
      </c>
      <c r="C42" s="106"/>
      <c r="D42" s="434">
        <v>-7265</v>
      </c>
      <c r="E42" s="434">
        <v>0</v>
      </c>
      <c r="F42" s="434">
        <v>0</v>
      </c>
      <c r="G42" s="433">
        <v>0</v>
      </c>
      <c r="H42" s="434">
        <v>-7418</v>
      </c>
      <c r="I42" s="434">
        <v>0</v>
      </c>
      <c r="J42" s="434">
        <v>0</v>
      </c>
      <c r="K42" s="433">
        <v>0</v>
      </c>
    </row>
    <row r="43" spans="1:11" ht="12" customHeight="1">
      <c r="A43" s="147"/>
      <c r="B43" s="148" t="s">
        <v>15</v>
      </c>
      <c r="C43" s="148"/>
      <c r="D43" s="436">
        <v>-22147</v>
      </c>
      <c r="E43" s="436">
        <v>-24551</v>
      </c>
      <c r="F43" s="436">
        <v>-22872</v>
      </c>
      <c r="G43" s="435">
        <v>-29341</v>
      </c>
      <c r="H43" s="436">
        <v>-23152</v>
      </c>
      <c r="I43" s="436">
        <v>-24188</v>
      </c>
      <c r="J43" s="436">
        <v>-23646</v>
      </c>
      <c r="K43" s="435">
        <v>-27514</v>
      </c>
    </row>
    <row r="44" spans="1:11" ht="12" customHeight="1">
      <c r="A44" s="145"/>
      <c r="B44" s="97"/>
      <c r="C44" s="97"/>
      <c r="D44" s="448"/>
      <c r="E44" s="448"/>
      <c r="F44" s="448"/>
      <c r="G44" s="441"/>
      <c r="H44" s="448"/>
      <c r="I44" s="448"/>
      <c r="J44" s="448"/>
      <c r="K44" s="441"/>
    </row>
    <row r="45" spans="1:11" s="248" customFormat="1" ht="12" customHeight="1">
      <c r="A45" s="143"/>
      <c r="B45" s="103" t="s">
        <v>16</v>
      </c>
      <c r="C45" s="103"/>
      <c r="D45" s="450">
        <v>-124211</v>
      </c>
      <c r="E45" s="450">
        <v>-120365</v>
      </c>
      <c r="F45" s="450">
        <v>-120739</v>
      </c>
      <c r="G45" s="449">
        <v>-143446</v>
      </c>
      <c r="H45" s="450">
        <v>-128617</v>
      </c>
      <c r="I45" s="450">
        <v>-134580</v>
      </c>
      <c r="J45" s="450">
        <v>-127397</v>
      </c>
      <c r="K45" s="449">
        <v>-149515</v>
      </c>
    </row>
    <row r="46" spans="1:11" s="67" customFormat="1" ht="12" customHeight="1">
      <c r="A46" s="149"/>
      <c r="B46" s="107"/>
      <c r="C46" s="97"/>
      <c r="D46" s="438"/>
      <c r="E46" s="438"/>
      <c r="F46" s="438"/>
      <c r="G46" s="437"/>
      <c r="H46" s="438"/>
      <c r="I46" s="438"/>
      <c r="J46" s="438"/>
      <c r="K46" s="437"/>
    </row>
    <row r="47" spans="1:11" s="248" customFormat="1" ht="12" customHeight="1">
      <c r="A47" s="143"/>
      <c r="B47" s="103" t="s">
        <v>17</v>
      </c>
      <c r="C47" s="103"/>
      <c r="D47" s="450">
        <v>6512</v>
      </c>
      <c r="E47" s="450">
        <v>1242</v>
      </c>
      <c r="F47" s="450">
        <v>611</v>
      </c>
      <c r="G47" s="449">
        <v>2546</v>
      </c>
      <c r="H47" s="450">
        <v>732</v>
      </c>
      <c r="I47" s="450">
        <v>1341</v>
      </c>
      <c r="J47" s="450">
        <v>2187</v>
      </c>
      <c r="K47" s="449">
        <v>2486</v>
      </c>
    </row>
    <row r="48" spans="1:11" s="67" customFormat="1" ht="12" customHeight="1">
      <c r="A48" s="144"/>
      <c r="B48" s="97"/>
      <c r="C48" s="148"/>
      <c r="D48" s="448"/>
      <c r="E48" s="448"/>
      <c r="F48" s="448"/>
      <c r="G48" s="441"/>
      <c r="H48" s="448"/>
      <c r="I48" s="448"/>
      <c r="J48" s="448"/>
      <c r="K48" s="441"/>
    </row>
    <row r="49" spans="1:11" s="248" customFormat="1" ht="12" customHeight="1">
      <c r="A49" s="150" t="s">
        <v>18</v>
      </c>
      <c r="B49" s="252"/>
      <c r="C49" s="103"/>
      <c r="D49" s="452">
        <v>20627</v>
      </c>
      <c r="E49" s="452">
        <v>21864</v>
      </c>
      <c r="F49" s="452">
        <v>22737</v>
      </c>
      <c r="G49" s="451">
        <v>10957</v>
      </c>
      <c r="H49" s="452">
        <v>12622</v>
      </c>
      <c r="I49" s="452">
        <v>20282</v>
      </c>
      <c r="J49" s="452">
        <v>30171</v>
      </c>
      <c r="K49" s="451">
        <v>14413</v>
      </c>
    </row>
    <row r="50" spans="1:11" s="67" customFormat="1" ht="12" customHeight="1">
      <c r="A50" s="144"/>
      <c r="B50" s="97"/>
      <c r="C50" s="97"/>
      <c r="D50" s="448"/>
      <c r="E50" s="448"/>
      <c r="F50" s="448"/>
      <c r="G50" s="441"/>
      <c r="H50" s="448"/>
      <c r="I50" s="448"/>
      <c r="J50" s="448"/>
      <c r="K50" s="441"/>
    </row>
    <row r="51" spans="1:11" ht="12" customHeight="1">
      <c r="A51" s="145"/>
      <c r="B51" s="97" t="s">
        <v>19</v>
      </c>
      <c r="C51" s="94"/>
      <c r="D51" s="454">
        <v>-6607</v>
      </c>
      <c r="E51" s="454">
        <v>-5933</v>
      </c>
      <c r="F51" s="454">
        <v>-6829</v>
      </c>
      <c r="G51" s="453">
        <v>-7633</v>
      </c>
      <c r="H51" s="454">
        <v>-6050</v>
      </c>
      <c r="I51" s="454">
        <v>-5480</v>
      </c>
      <c r="J51" s="454">
        <v>-5396</v>
      </c>
      <c r="K51" s="453">
        <v>-4701</v>
      </c>
    </row>
    <row r="52" spans="1:11" ht="12" customHeight="1">
      <c r="A52" s="145"/>
      <c r="B52" s="97"/>
      <c r="C52" s="97"/>
      <c r="D52" s="434"/>
      <c r="E52" s="434"/>
      <c r="F52" s="434"/>
      <c r="G52" s="455"/>
      <c r="H52" s="456"/>
      <c r="I52" s="456"/>
      <c r="J52" s="456"/>
      <c r="K52" s="455"/>
    </row>
    <row r="53" spans="1:11" ht="12" customHeight="1">
      <c r="A53" s="147"/>
      <c r="B53" s="148" t="s">
        <v>20</v>
      </c>
      <c r="C53" s="148"/>
      <c r="D53" s="458">
        <v>-24</v>
      </c>
      <c r="E53" s="458">
        <v>102</v>
      </c>
      <c r="F53" s="458">
        <v>-32</v>
      </c>
      <c r="G53" s="457">
        <v>32</v>
      </c>
      <c r="H53" s="458">
        <v>309</v>
      </c>
      <c r="I53" s="458">
        <v>-2</v>
      </c>
      <c r="J53" s="458">
        <v>-123</v>
      </c>
      <c r="K53" s="457">
        <v>159</v>
      </c>
    </row>
    <row r="54" spans="1:11" ht="12" customHeight="1">
      <c r="A54" s="144"/>
      <c r="B54" s="97"/>
      <c r="C54" s="97"/>
      <c r="D54" s="460"/>
      <c r="E54" s="460"/>
      <c r="F54" s="460"/>
      <c r="G54" s="437"/>
      <c r="H54" s="460"/>
      <c r="I54" s="460"/>
      <c r="J54" s="460"/>
      <c r="K54" s="437"/>
    </row>
    <row r="55" spans="1:11" s="248" customFormat="1" ht="12" customHeight="1">
      <c r="A55" s="143" t="s">
        <v>21</v>
      </c>
      <c r="B55" s="103"/>
      <c r="C55" s="103"/>
      <c r="D55" s="450">
        <v>13996</v>
      </c>
      <c r="E55" s="450">
        <v>16033</v>
      </c>
      <c r="F55" s="450">
        <v>15876</v>
      </c>
      <c r="G55" s="449">
        <v>3356</v>
      </c>
      <c r="H55" s="450">
        <v>6881</v>
      </c>
      <c r="I55" s="450">
        <v>14800</v>
      </c>
      <c r="J55" s="450">
        <v>24652</v>
      </c>
      <c r="K55" s="449">
        <v>9871</v>
      </c>
    </row>
    <row r="56" spans="1:11" s="67" customFormat="1" ht="12" customHeight="1">
      <c r="A56" s="144"/>
      <c r="B56" s="97"/>
      <c r="C56" s="97"/>
      <c r="D56" s="456"/>
      <c r="E56" s="456"/>
      <c r="F56" s="456"/>
      <c r="G56" s="459"/>
      <c r="H56" s="456"/>
      <c r="I56" s="456"/>
      <c r="J56" s="456"/>
      <c r="K56" s="459"/>
    </row>
    <row r="57" spans="1:11" ht="12" customHeight="1">
      <c r="A57" s="145"/>
      <c r="B57" s="97" t="s">
        <v>22</v>
      </c>
      <c r="C57" s="97"/>
      <c r="D57" s="458">
        <v>-3391</v>
      </c>
      <c r="E57" s="458">
        <v>-5326</v>
      </c>
      <c r="F57" s="458">
        <v>-3282</v>
      </c>
      <c r="G57" s="457">
        <v>16858</v>
      </c>
      <c r="H57" s="458">
        <v>-2067</v>
      </c>
      <c r="I57" s="458">
        <v>-3872</v>
      </c>
      <c r="J57" s="458">
        <v>-5311</v>
      </c>
      <c r="K57" s="457">
        <v>-4708</v>
      </c>
    </row>
    <row r="58" spans="1:11" ht="12" customHeight="1">
      <c r="A58" s="151"/>
      <c r="B58" s="105"/>
      <c r="C58" s="105"/>
      <c r="D58" s="448"/>
      <c r="E58" s="448"/>
      <c r="F58" s="448"/>
      <c r="G58" s="469"/>
      <c r="H58" s="448"/>
      <c r="I58" s="448"/>
      <c r="J58" s="448"/>
      <c r="K58" s="469"/>
    </row>
    <row r="59" spans="1:11" s="248" customFormat="1" ht="12" customHeight="1">
      <c r="A59" s="267" t="s">
        <v>202</v>
      </c>
      <c r="B59" s="178"/>
      <c r="C59" s="178"/>
      <c r="D59" s="462">
        <v>10605</v>
      </c>
      <c r="E59" s="462">
        <v>10707</v>
      </c>
      <c r="F59" s="462">
        <v>12594</v>
      </c>
      <c r="G59" s="461">
        <v>20214</v>
      </c>
      <c r="H59" s="462">
        <v>4814</v>
      </c>
      <c r="I59" s="462">
        <v>10928</v>
      </c>
      <c r="J59" s="462">
        <v>19341</v>
      </c>
      <c r="K59" s="461">
        <v>6075</v>
      </c>
    </row>
    <row r="60" spans="1:11" s="387" customFormat="1" ht="12" customHeight="1">
      <c r="A60" s="389" t="s">
        <v>203</v>
      </c>
      <c r="B60" s="386"/>
      <c r="C60" s="386"/>
      <c r="D60" s="463">
        <v>860</v>
      </c>
      <c r="E60" s="463">
        <v>889</v>
      </c>
      <c r="F60" s="463">
        <v>1047</v>
      </c>
      <c r="G60" s="466">
        <v>307</v>
      </c>
      <c r="H60" s="463">
        <v>9526</v>
      </c>
      <c r="I60" s="463">
        <v>0</v>
      </c>
      <c r="J60" s="463">
        <v>0</v>
      </c>
      <c r="K60" s="466">
        <v>0</v>
      </c>
    </row>
    <row r="61" spans="1:11" ht="12" customHeight="1">
      <c r="A61" s="275" t="s">
        <v>23</v>
      </c>
      <c r="B61" s="269"/>
      <c r="C61" s="269"/>
      <c r="D61" s="465">
        <v>11465</v>
      </c>
      <c r="E61" s="465">
        <v>11596</v>
      </c>
      <c r="F61" s="465">
        <v>13641</v>
      </c>
      <c r="G61" s="464">
        <v>20521</v>
      </c>
      <c r="H61" s="465">
        <v>14340</v>
      </c>
      <c r="I61" s="465">
        <v>10928</v>
      </c>
      <c r="J61" s="465">
        <v>19341</v>
      </c>
      <c r="K61" s="464">
        <v>5163</v>
      </c>
    </row>
    <row r="62" spans="1:11" s="248" customFormat="1" ht="12" customHeight="1">
      <c r="A62" s="144"/>
      <c r="B62" s="97"/>
      <c r="C62" s="97"/>
      <c r="D62" s="438"/>
      <c r="E62" s="438"/>
      <c r="F62" s="438"/>
      <c r="G62" s="437"/>
      <c r="H62" s="438"/>
      <c r="I62" s="438"/>
      <c r="J62" s="438"/>
      <c r="K62" s="437"/>
    </row>
    <row r="63" spans="1:11" s="67" customFormat="1" ht="12" customHeight="1">
      <c r="A63" s="253" t="s">
        <v>204</v>
      </c>
      <c r="B63" s="97"/>
      <c r="C63" s="97"/>
      <c r="D63" s="462">
        <v>194</v>
      </c>
      <c r="E63" s="462">
        <v>435</v>
      </c>
      <c r="F63" s="462">
        <v>-1330</v>
      </c>
      <c r="G63" s="461">
        <v>415</v>
      </c>
      <c r="H63" s="462">
        <v>-953</v>
      </c>
      <c r="I63" s="462">
        <v>159</v>
      </c>
      <c r="J63" s="462">
        <v>647</v>
      </c>
      <c r="K63" s="461">
        <v>-294</v>
      </c>
    </row>
    <row r="64" spans="1:11" ht="12" customHeight="1">
      <c r="A64" s="253" t="s">
        <v>205</v>
      </c>
      <c r="B64" s="97"/>
      <c r="C64" s="97"/>
      <c r="D64" s="462">
        <v>-1</v>
      </c>
      <c r="E64" s="462">
        <v>-9</v>
      </c>
      <c r="F64" s="462">
        <v>35</v>
      </c>
      <c r="G64" s="461">
        <v>38</v>
      </c>
      <c r="H64" s="462">
        <v>-1</v>
      </c>
      <c r="I64" s="462">
        <v>13</v>
      </c>
      <c r="J64" s="462">
        <v>19</v>
      </c>
      <c r="K64" s="461">
        <v>-12</v>
      </c>
    </row>
    <row r="65" spans="1:11" ht="12" customHeight="1">
      <c r="A65" s="258" t="s">
        <v>206</v>
      </c>
      <c r="B65" s="178"/>
      <c r="C65" s="178"/>
      <c r="D65" s="442">
        <v>193</v>
      </c>
      <c r="E65" s="442">
        <v>426</v>
      </c>
      <c r="F65" s="442">
        <v>-1295</v>
      </c>
      <c r="G65" s="441">
        <v>453</v>
      </c>
      <c r="H65" s="442">
        <v>-954</v>
      </c>
      <c r="I65" s="442">
        <v>172</v>
      </c>
      <c r="J65" s="442">
        <v>666</v>
      </c>
      <c r="K65" s="441">
        <v>-304</v>
      </c>
    </row>
    <row r="66" spans="1:11" s="387" customFormat="1" ht="12" customHeight="1">
      <c r="A66" s="392" t="s">
        <v>207</v>
      </c>
      <c r="B66" s="386"/>
      <c r="C66" s="386"/>
      <c r="D66" s="463">
        <v>170</v>
      </c>
      <c r="E66" s="463">
        <v>295</v>
      </c>
      <c r="F66" s="463">
        <v>-1009</v>
      </c>
      <c r="G66" s="466">
        <v>269</v>
      </c>
      <c r="H66" s="463">
        <v>-12512</v>
      </c>
      <c r="I66" s="463">
        <v>0</v>
      </c>
      <c r="J66" s="463">
        <v>0</v>
      </c>
      <c r="K66" s="466">
        <v>0</v>
      </c>
    </row>
    <row r="67" spans="1:11" ht="12" customHeight="1">
      <c r="A67" s="263" t="s">
        <v>208</v>
      </c>
      <c r="B67" s="264"/>
      <c r="C67" s="264"/>
      <c r="D67" s="465">
        <v>363</v>
      </c>
      <c r="E67" s="465">
        <v>721</v>
      </c>
      <c r="F67" s="465">
        <v>-2304</v>
      </c>
      <c r="G67" s="464">
        <v>722</v>
      </c>
      <c r="H67" s="465">
        <v>-13466</v>
      </c>
      <c r="I67" s="465">
        <v>172</v>
      </c>
      <c r="J67" s="465">
        <v>666</v>
      </c>
      <c r="K67" s="464">
        <v>-304</v>
      </c>
    </row>
    <row r="68" spans="1:11" s="248" customFormat="1" ht="12" customHeight="1">
      <c r="A68" s="254"/>
      <c r="B68" s="97"/>
      <c r="C68" s="97"/>
      <c r="D68" s="438"/>
      <c r="E68" s="438"/>
      <c r="F68" s="438"/>
      <c r="G68" s="437"/>
      <c r="H68" s="490"/>
      <c r="I68" s="490"/>
      <c r="J68" s="490"/>
      <c r="K68" s="437"/>
    </row>
    <row r="69" spans="1:11" ht="12" customHeight="1">
      <c r="A69" s="258" t="s">
        <v>209</v>
      </c>
      <c r="B69" s="178"/>
      <c r="C69" s="178"/>
      <c r="D69" s="442">
        <v>10798</v>
      </c>
      <c r="E69" s="442">
        <v>11133</v>
      </c>
      <c r="F69" s="442">
        <v>11299</v>
      </c>
      <c r="G69" s="441">
        <v>20667</v>
      </c>
      <c r="H69" s="491">
        <v>3860</v>
      </c>
      <c r="I69" s="491">
        <v>11100</v>
      </c>
      <c r="J69" s="491">
        <v>20007</v>
      </c>
      <c r="K69" s="441">
        <v>4859</v>
      </c>
    </row>
    <row r="70" spans="1:11" s="387" customFormat="1">
      <c r="A70" s="392" t="s">
        <v>210</v>
      </c>
      <c r="B70" s="386"/>
      <c r="C70" s="386"/>
      <c r="D70" s="468">
        <v>1030</v>
      </c>
      <c r="E70" s="468">
        <v>1184</v>
      </c>
      <c r="F70" s="468">
        <v>38</v>
      </c>
      <c r="G70" s="467">
        <v>576</v>
      </c>
      <c r="H70" s="492">
        <v>-2986</v>
      </c>
      <c r="I70" s="492">
        <v>0</v>
      </c>
      <c r="J70" s="492">
        <v>0</v>
      </c>
      <c r="K70" s="467">
        <v>0</v>
      </c>
    </row>
    <row r="71" spans="1:11">
      <c r="A71" s="263" t="s">
        <v>211</v>
      </c>
      <c r="B71" s="264"/>
      <c r="C71" s="264"/>
      <c r="D71" s="465">
        <v>11828</v>
      </c>
      <c r="E71" s="465">
        <v>12317</v>
      </c>
      <c r="F71" s="465">
        <v>11337</v>
      </c>
      <c r="G71" s="464">
        <v>21243</v>
      </c>
      <c r="H71" s="465">
        <v>874</v>
      </c>
      <c r="I71" s="465">
        <v>11100</v>
      </c>
      <c r="J71" s="465">
        <v>20007</v>
      </c>
      <c r="K71" s="464">
        <v>4859</v>
      </c>
    </row>
    <row r="72" spans="1:11">
      <c r="A72" s="144"/>
      <c r="B72" s="97"/>
      <c r="C72" s="97"/>
      <c r="D72" s="438"/>
      <c r="E72" s="438"/>
      <c r="F72" s="438"/>
      <c r="G72" s="437"/>
      <c r="H72" s="490"/>
      <c r="I72" s="490"/>
      <c r="J72" s="490"/>
      <c r="K72" s="437"/>
    </row>
    <row r="73" spans="1:11" hidden="1">
      <c r="A73" s="274"/>
      <c r="B73" s="179"/>
      <c r="C73" s="179"/>
      <c r="D73" s="470"/>
      <c r="E73" s="470"/>
      <c r="F73" s="470"/>
      <c r="G73" s="469"/>
      <c r="H73" s="493"/>
      <c r="I73" s="493"/>
      <c r="J73" s="493">
        <v>0</v>
      </c>
      <c r="K73" s="469">
        <v>0</v>
      </c>
    </row>
    <row r="74" spans="1:11">
      <c r="A74" s="180" t="s">
        <v>214</v>
      </c>
      <c r="B74" s="178"/>
      <c r="C74" s="178"/>
      <c r="D74" s="442">
        <v>10715</v>
      </c>
      <c r="E74" s="442">
        <v>11370</v>
      </c>
      <c r="F74" s="442">
        <v>12440</v>
      </c>
      <c r="G74" s="441">
        <v>19754</v>
      </c>
      <c r="H74" s="491">
        <v>13592</v>
      </c>
      <c r="I74" s="491">
        <v>10320</v>
      </c>
      <c r="J74" s="491">
        <v>18129</v>
      </c>
      <c r="K74" s="441">
        <v>4686</v>
      </c>
    </row>
    <row r="75" spans="1:11">
      <c r="A75" s="180"/>
      <c r="B75" s="268" t="s">
        <v>212</v>
      </c>
      <c r="C75" s="178"/>
      <c r="D75" s="462">
        <v>10052</v>
      </c>
      <c r="E75" s="462">
        <v>10682</v>
      </c>
      <c r="F75" s="462">
        <v>11630</v>
      </c>
      <c r="G75" s="441">
        <v>19512</v>
      </c>
      <c r="H75" s="478">
        <v>4104</v>
      </c>
      <c r="I75" s="478">
        <v>10320</v>
      </c>
      <c r="J75" s="478">
        <v>18129</v>
      </c>
      <c r="K75" s="441">
        <v>4686</v>
      </c>
    </row>
    <row r="76" spans="1:11" s="387" customFormat="1">
      <c r="A76" s="388"/>
      <c r="B76" s="389" t="s">
        <v>213</v>
      </c>
      <c r="C76" s="390"/>
      <c r="D76" s="463">
        <v>663</v>
      </c>
      <c r="E76" s="463">
        <v>688</v>
      </c>
      <c r="F76" s="463">
        <v>810</v>
      </c>
      <c r="G76" s="467">
        <v>242</v>
      </c>
      <c r="H76" s="479">
        <v>9488</v>
      </c>
      <c r="I76" s="479">
        <v>0</v>
      </c>
      <c r="J76" s="479">
        <v>0</v>
      </c>
      <c r="K76" s="467">
        <v>0</v>
      </c>
    </row>
    <row r="77" spans="1:11">
      <c r="A77" s="180"/>
      <c r="B77" s="253"/>
      <c r="C77" s="178"/>
      <c r="D77" s="462"/>
      <c r="E77" s="462"/>
      <c r="F77" s="462"/>
      <c r="G77" s="441"/>
      <c r="H77" s="478"/>
      <c r="I77" s="478"/>
      <c r="J77" s="478"/>
      <c r="K77" s="441"/>
    </row>
    <row r="78" spans="1:11">
      <c r="A78" s="268" t="s">
        <v>24</v>
      </c>
      <c r="B78" s="268"/>
      <c r="C78" s="178"/>
      <c r="D78" s="462">
        <v>750</v>
      </c>
      <c r="E78" s="462">
        <v>226</v>
      </c>
      <c r="F78" s="462">
        <v>1201</v>
      </c>
      <c r="G78" s="441">
        <v>767</v>
      </c>
      <c r="H78" s="478">
        <v>748</v>
      </c>
      <c r="I78" s="478">
        <v>608</v>
      </c>
      <c r="J78" s="478">
        <v>1212</v>
      </c>
      <c r="K78" s="441">
        <v>477</v>
      </c>
    </row>
    <row r="79" spans="1:11">
      <c r="A79" s="253"/>
      <c r="B79" s="268" t="s">
        <v>212</v>
      </c>
      <c r="C79" s="178"/>
      <c r="D79" s="462">
        <v>553</v>
      </c>
      <c r="E79" s="462">
        <v>25</v>
      </c>
      <c r="F79" s="462">
        <v>964</v>
      </c>
      <c r="G79" s="441">
        <v>702</v>
      </c>
      <c r="H79" s="478">
        <v>710</v>
      </c>
      <c r="I79" s="478">
        <v>608</v>
      </c>
      <c r="J79" s="478">
        <v>1212</v>
      </c>
      <c r="K79" s="441">
        <v>477</v>
      </c>
    </row>
    <row r="80" spans="1:11" s="387" customFormat="1">
      <c r="A80" s="392"/>
      <c r="B80" s="389" t="s">
        <v>213</v>
      </c>
      <c r="C80" s="390"/>
      <c r="D80" s="463">
        <v>197</v>
      </c>
      <c r="E80" s="463">
        <v>201</v>
      </c>
      <c r="F80" s="463">
        <v>237</v>
      </c>
      <c r="G80" s="467">
        <v>65</v>
      </c>
      <c r="H80" s="479">
        <v>38</v>
      </c>
      <c r="I80" s="479">
        <v>0</v>
      </c>
      <c r="J80" s="479">
        <v>0</v>
      </c>
      <c r="K80" s="467">
        <v>0</v>
      </c>
    </row>
    <row r="81" spans="1:11" ht="13.5" thickBot="1">
      <c r="A81" s="272"/>
      <c r="B81" s="270"/>
      <c r="C81" s="270"/>
      <c r="D81" s="472">
        <v>11465</v>
      </c>
      <c r="E81" s="472">
        <v>11596</v>
      </c>
      <c r="F81" s="472">
        <v>13641</v>
      </c>
      <c r="G81" s="471">
        <v>20521</v>
      </c>
      <c r="H81" s="472">
        <v>14340</v>
      </c>
      <c r="I81" s="472">
        <v>10928</v>
      </c>
      <c r="J81" s="472">
        <v>19341</v>
      </c>
      <c r="K81" s="471">
        <v>5163</v>
      </c>
    </row>
    <row r="82" spans="1:11" ht="13.5" thickTop="1">
      <c r="A82" s="152"/>
      <c r="B82" s="93"/>
      <c r="C82" s="93"/>
      <c r="D82" s="442"/>
      <c r="E82" s="442"/>
      <c r="F82" s="442"/>
      <c r="G82" s="469"/>
      <c r="H82" s="442"/>
      <c r="I82" s="442"/>
      <c r="J82" s="442"/>
      <c r="K82" s="469"/>
    </row>
    <row r="83" spans="1:11">
      <c r="A83" s="408" t="s">
        <v>217</v>
      </c>
      <c r="B83" s="409"/>
      <c r="C83" s="410"/>
      <c r="D83" s="474">
        <v>45935</v>
      </c>
      <c r="E83" s="474">
        <v>48735</v>
      </c>
      <c r="F83" s="474">
        <v>51057</v>
      </c>
      <c r="G83" s="473">
        <v>41768</v>
      </c>
      <c r="H83" s="474">
        <v>38342</v>
      </c>
      <c r="I83" s="474">
        <v>47856</v>
      </c>
      <c r="J83" s="474">
        <v>57212</v>
      </c>
      <c r="K83" s="473">
        <v>42252</v>
      </c>
    </row>
    <row r="84" spans="1:11">
      <c r="A84" s="427" t="s">
        <v>218</v>
      </c>
      <c r="B84" s="257"/>
      <c r="C84" s="261"/>
      <c r="D84" s="476">
        <v>0.33207784509058313</v>
      </c>
      <c r="E84" s="476">
        <v>0.34567016817153357</v>
      </c>
      <c r="F84" s="476">
        <v>0.35737934413607253</v>
      </c>
      <c r="G84" s="475">
        <v>0.27504823616955426</v>
      </c>
      <c r="H84" s="476">
        <v>0.27288320154867729</v>
      </c>
      <c r="I84" s="476">
        <v>0.31172282619315922</v>
      </c>
      <c r="J84" s="476">
        <v>0.36820460674084993</v>
      </c>
      <c r="K84" s="475">
        <v>0.2617162820083993</v>
      </c>
    </row>
    <row r="85" spans="1:11">
      <c r="A85" s="247"/>
      <c r="C85" s="247"/>
      <c r="D85" s="412"/>
      <c r="E85" s="412"/>
      <c r="F85" s="412"/>
      <c r="G85" s="413"/>
      <c r="H85" s="412"/>
      <c r="I85" s="412"/>
      <c r="J85" s="412"/>
      <c r="K85" s="413"/>
    </row>
    <row r="86" spans="1:11">
      <c r="A86" s="428" t="s">
        <v>0</v>
      </c>
      <c r="B86" s="429"/>
      <c r="C86" s="184"/>
      <c r="D86" s="185">
        <v>2016</v>
      </c>
      <c r="E86" s="185">
        <v>2016</v>
      </c>
      <c r="F86" s="185">
        <v>2016</v>
      </c>
      <c r="G86" s="185">
        <v>2016</v>
      </c>
      <c r="H86" s="185">
        <v>2017</v>
      </c>
      <c r="I86" s="185">
        <v>2017</v>
      </c>
      <c r="J86" s="185">
        <v>2017</v>
      </c>
      <c r="K86" s="185">
        <v>2017</v>
      </c>
    </row>
    <row r="87" spans="1:11">
      <c r="A87" s="384" t="s">
        <v>215</v>
      </c>
      <c r="B87" s="256"/>
      <c r="C87" s="90"/>
      <c r="D87" s="91" t="s">
        <v>145</v>
      </c>
      <c r="E87" s="91" t="s">
        <v>146</v>
      </c>
      <c r="F87" s="91" t="s">
        <v>147</v>
      </c>
      <c r="G87" s="91" t="s">
        <v>148</v>
      </c>
      <c r="H87" s="91" t="s">
        <v>145</v>
      </c>
      <c r="I87" s="91" t="s">
        <v>146</v>
      </c>
      <c r="J87" s="91" t="s">
        <v>147</v>
      </c>
      <c r="K87" s="91" t="s">
        <v>148</v>
      </c>
    </row>
    <row r="88" spans="1:11">
      <c r="A88" s="385" t="s">
        <v>216</v>
      </c>
      <c r="B88" s="262"/>
      <c r="C88" s="271"/>
      <c r="D88" s="430" t="s">
        <v>238</v>
      </c>
      <c r="E88" s="430" t="s">
        <v>238</v>
      </c>
      <c r="F88" s="430" t="s">
        <v>238</v>
      </c>
      <c r="G88" s="430" t="s">
        <v>238</v>
      </c>
      <c r="H88" s="430" t="s">
        <v>238</v>
      </c>
      <c r="I88" s="430" t="s">
        <v>238</v>
      </c>
      <c r="J88" s="430" t="s">
        <v>238</v>
      </c>
      <c r="K88" s="430" t="s">
        <v>238</v>
      </c>
    </row>
    <row r="89" spans="1:11">
      <c r="A89" s="248"/>
      <c r="B89" s="248"/>
      <c r="C89" s="248"/>
      <c r="D89" s="477"/>
      <c r="E89" s="477"/>
      <c r="F89" s="477"/>
      <c r="G89" s="469"/>
      <c r="H89" s="477"/>
      <c r="I89" s="477"/>
      <c r="J89" s="477"/>
      <c r="K89" s="469"/>
    </row>
    <row r="90" spans="1:11" hidden="1">
      <c r="A90" s="276"/>
      <c r="B90" s="266"/>
      <c r="C90" s="104"/>
      <c r="D90" s="477"/>
      <c r="E90" s="477"/>
      <c r="F90" s="477"/>
      <c r="G90" s="469"/>
      <c r="H90" s="477"/>
      <c r="I90" s="477"/>
      <c r="J90" s="477">
        <v>0</v>
      </c>
      <c r="K90" s="469">
        <v>0</v>
      </c>
    </row>
    <row r="91" spans="1:11">
      <c r="A91" s="104" t="s">
        <v>219</v>
      </c>
      <c r="B91" s="104"/>
      <c r="C91" s="104"/>
      <c r="D91" s="477">
        <v>10978</v>
      </c>
      <c r="E91" s="477">
        <v>11867</v>
      </c>
      <c r="F91" s="477">
        <v>10876</v>
      </c>
      <c r="G91" s="447">
        <v>20224</v>
      </c>
      <c r="H91" s="477">
        <v>3336</v>
      </c>
      <c r="I91" s="477">
        <v>10411</v>
      </c>
      <c r="J91" s="477">
        <v>18490</v>
      </c>
      <c r="K91" s="447">
        <v>4505</v>
      </c>
    </row>
    <row r="92" spans="1:11">
      <c r="A92" s="265"/>
      <c r="B92" s="104" t="s">
        <v>212</v>
      </c>
      <c r="C92" s="265"/>
      <c r="D92" s="478">
        <v>10180</v>
      </c>
      <c r="E92" s="478">
        <v>10944</v>
      </c>
      <c r="F92" s="478">
        <v>10871</v>
      </c>
      <c r="G92" s="447">
        <v>19768</v>
      </c>
      <c r="H92" s="478">
        <v>3542</v>
      </c>
      <c r="I92" s="478">
        <v>10411</v>
      </c>
      <c r="J92" s="478">
        <v>18490</v>
      </c>
      <c r="K92" s="447">
        <v>4505</v>
      </c>
    </row>
    <row r="93" spans="1:11" s="387" customFormat="1">
      <c r="A93" s="393"/>
      <c r="B93" s="393" t="s">
        <v>213</v>
      </c>
      <c r="C93" s="393"/>
      <c r="D93" s="479">
        <v>798</v>
      </c>
      <c r="E93" s="479">
        <v>923</v>
      </c>
      <c r="F93" s="479">
        <v>5</v>
      </c>
      <c r="G93" s="494">
        <v>456</v>
      </c>
      <c r="H93" s="479">
        <v>-206</v>
      </c>
      <c r="I93" s="479">
        <v>0</v>
      </c>
      <c r="J93" s="479">
        <v>0</v>
      </c>
      <c r="K93" s="494">
        <v>0</v>
      </c>
    </row>
    <row r="94" spans="1:11">
      <c r="A94" s="253"/>
      <c r="B94" s="268"/>
      <c r="C94" s="104"/>
      <c r="D94" s="478"/>
      <c r="E94" s="478"/>
      <c r="F94" s="478"/>
      <c r="G94" s="447"/>
      <c r="H94" s="478"/>
      <c r="I94" s="478"/>
      <c r="J94" s="478"/>
      <c r="K94" s="447"/>
    </row>
    <row r="95" spans="1:11">
      <c r="A95" s="277" t="s">
        <v>220</v>
      </c>
      <c r="B95" s="277"/>
      <c r="C95" s="277"/>
      <c r="D95" s="478">
        <v>850</v>
      </c>
      <c r="E95" s="478">
        <v>450</v>
      </c>
      <c r="F95" s="478">
        <v>461</v>
      </c>
      <c r="G95" s="461">
        <v>1019</v>
      </c>
      <c r="H95" s="478">
        <v>-2462</v>
      </c>
      <c r="I95" s="478">
        <v>689</v>
      </c>
      <c r="J95" s="478">
        <v>1517</v>
      </c>
      <c r="K95" s="461">
        <v>354</v>
      </c>
    </row>
    <row r="96" spans="1:11">
      <c r="A96" s="277"/>
      <c r="B96" s="277" t="s">
        <v>212</v>
      </c>
      <c r="C96" s="277"/>
      <c r="D96" s="478">
        <v>618</v>
      </c>
      <c r="E96" s="478">
        <v>189</v>
      </c>
      <c r="F96" s="478">
        <v>427</v>
      </c>
      <c r="G96" s="447">
        <v>900</v>
      </c>
      <c r="H96" s="478">
        <v>318</v>
      </c>
      <c r="I96" s="478">
        <v>689</v>
      </c>
      <c r="J96" s="478">
        <v>1517</v>
      </c>
      <c r="K96" s="447">
        <v>354</v>
      </c>
    </row>
    <row r="97" spans="1:11" s="387" customFormat="1">
      <c r="A97" s="394"/>
      <c r="B97" s="394" t="s">
        <v>213</v>
      </c>
      <c r="C97" s="394"/>
      <c r="D97" s="479">
        <v>232</v>
      </c>
      <c r="E97" s="479">
        <v>261</v>
      </c>
      <c r="F97" s="479">
        <v>34</v>
      </c>
      <c r="G97" s="494">
        <v>119</v>
      </c>
      <c r="H97" s="479">
        <v>-2780</v>
      </c>
      <c r="I97" s="479">
        <v>0</v>
      </c>
      <c r="J97" s="479">
        <v>0</v>
      </c>
      <c r="K97" s="494">
        <v>0</v>
      </c>
    </row>
    <row r="98" spans="1:11">
      <c r="A98" s="260"/>
      <c r="B98" s="260"/>
      <c r="C98" s="260"/>
      <c r="D98" s="481">
        <v>11828</v>
      </c>
      <c r="E98" s="481">
        <v>12317</v>
      </c>
      <c r="F98" s="481">
        <v>11337</v>
      </c>
      <c r="G98" s="480">
        <v>21243</v>
      </c>
      <c r="H98" s="481">
        <v>874</v>
      </c>
      <c r="I98" s="481">
        <v>11100</v>
      </c>
      <c r="J98" s="481">
        <v>20007</v>
      </c>
      <c r="K98" s="480">
        <v>4859</v>
      </c>
    </row>
    <row r="99" spans="1:11">
      <c r="A99" s="104"/>
      <c r="B99" s="104"/>
      <c r="C99" s="104"/>
      <c r="D99" s="482"/>
      <c r="E99" s="482"/>
      <c r="F99" s="482"/>
      <c r="G99" s="495"/>
      <c r="H99" s="482"/>
      <c r="I99" s="482"/>
      <c r="J99" s="482"/>
      <c r="K99" s="495"/>
    </row>
    <row r="100" spans="1:11">
      <c r="A100" s="280" t="s">
        <v>221</v>
      </c>
      <c r="B100" s="280"/>
      <c r="C100" s="280"/>
      <c r="D100" s="484">
        <v>10.280000000000001</v>
      </c>
      <c r="E100" s="484">
        <v>10.91</v>
      </c>
      <c r="F100" s="484">
        <v>11.95</v>
      </c>
      <c r="G100" s="483">
        <v>18.96</v>
      </c>
      <c r="H100" s="484">
        <v>13.039744884337169</v>
      </c>
      <c r="I100" s="484">
        <v>9.91</v>
      </c>
      <c r="J100" s="484">
        <v>17.440000000000001</v>
      </c>
      <c r="K100" s="483">
        <v>4.53</v>
      </c>
    </row>
    <row r="101" spans="1:11">
      <c r="A101" s="277"/>
      <c r="B101" s="277" t="s">
        <v>212</v>
      </c>
      <c r="C101" s="277"/>
      <c r="D101" s="485">
        <v>9.64</v>
      </c>
      <c r="E101" s="485">
        <v>10.25</v>
      </c>
      <c r="F101" s="485">
        <v>11.17</v>
      </c>
      <c r="G101" s="496">
        <v>18.73</v>
      </c>
      <c r="H101" s="512">
        <v>3.9372508096909757</v>
      </c>
      <c r="I101" s="512">
        <v>9.91</v>
      </c>
      <c r="J101" s="512">
        <v>17.440000000000001</v>
      </c>
      <c r="K101" s="496">
        <v>4.53</v>
      </c>
    </row>
    <row r="102" spans="1:11" s="387" customFormat="1">
      <c r="A102" s="394"/>
      <c r="B102" s="394" t="s">
        <v>213</v>
      </c>
      <c r="C102" s="394"/>
      <c r="D102" s="487">
        <v>0.64</v>
      </c>
      <c r="E102" s="487">
        <v>0.66</v>
      </c>
      <c r="F102" s="487">
        <v>0.78</v>
      </c>
      <c r="G102" s="486">
        <v>0.23</v>
      </c>
      <c r="H102" s="487">
        <v>9.1024940746461933</v>
      </c>
      <c r="I102" s="487">
        <v>0</v>
      </c>
      <c r="J102" s="487">
        <v>0</v>
      </c>
      <c r="K102" s="486">
        <v>-4.869852857222412E-3</v>
      </c>
    </row>
    <row r="103" spans="1:11">
      <c r="A103" s="280" t="s">
        <v>222</v>
      </c>
      <c r="B103" s="280"/>
      <c r="C103" s="280"/>
      <c r="D103" s="484">
        <v>10.280000000000001</v>
      </c>
      <c r="E103" s="484">
        <v>10.91</v>
      </c>
      <c r="F103" s="484">
        <v>11.95</v>
      </c>
      <c r="G103" s="483">
        <v>18.900000000000002</v>
      </c>
      <c r="H103" s="484">
        <v>13.034857061547934</v>
      </c>
      <c r="I103" s="484">
        <v>9.9</v>
      </c>
      <c r="J103" s="484">
        <v>17.41</v>
      </c>
      <c r="K103" s="483">
        <v>4.3899999999999997</v>
      </c>
    </row>
    <row r="104" spans="1:11">
      <c r="A104" s="277"/>
      <c r="B104" s="277" t="s">
        <v>212</v>
      </c>
      <c r="C104" s="277"/>
      <c r="D104" s="485">
        <v>9.64</v>
      </c>
      <c r="E104" s="485">
        <v>10.25</v>
      </c>
      <c r="F104" s="485">
        <v>11.17</v>
      </c>
      <c r="G104" s="496">
        <v>18.670000000000002</v>
      </c>
      <c r="H104" s="512">
        <v>3.9357749691430781</v>
      </c>
      <c r="I104" s="512">
        <v>9.9</v>
      </c>
      <c r="J104" s="512">
        <v>17.41</v>
      </c>
      <c r="K104" s="496">
        <v>4.3899999999999997</v>
      </c>
    </row>
    <row r="105" spans="1:11" s="387" customFormat="1">
      <c r="A105" s="391"/>
      <c r="B105" s="391" t="s">
        <v>213</v>
      </c>
      <c r="C105" s="391"/>
      <c r="D105" s="489">
        <v>0.64</v>
      </c>
      <c r="E105" s="489">
        <v>0.66</v>
      </c>
      <c r="F105" s="489">
        <v>0.78</v>
      </c>
      <c r="G105" s="488">
        <v>0.23</v>
      </c>
      <c r="H105" s="489">
        <v>9.0990820924048545</v>
      </c>
      <c r="I105" s="489">
        <v>0</v>
      </c>
      <c r="J105" s="489">
        <v>0</v>
      </c>
      <c r="K105" s="488">
        <v>-4.8840005827559454E-3</v>
      </c>
    </row>
    <row r="106" spans="1:11">
      <c r="G106" s="259"/>
      <c r="H106" s="259"/>
      <c r="I106" s="259"/>
      <c r="J106" s="259"/>
      <c r="K106" s="259"/>
    </row>
    <row r="107" spans="1:11">
      <c r="G107" s="255"/>
      <c r="H107" s="255"/>
      <c r="I107" s="255"/>
      <c r="J107" s="255"/>
      <c r="K107" s="255"/>
    </row>
    <row r="108" spans="1:11">
      <c r="G108" s="255"/>
      <c r="H108" s="255"/>
      <c r="I108" s="255"/>
      <c r="J108" s="255"/>
      <c r="K108" s="255"/>
    </row>
    <row r="109" spans="1:11">
      <c r="G109" s="255"/>
      <c r="H109" s="255"/>
      <c r="I109" s="255"/>
      <c r="J109" s="255"/>
      <c r="K109" s="255"/>
    </row>
    <row r="110" spans="1:11">
      <c r="G110" s="255"/>
      <c r="H110" s="255"/>
      <c r="I110" s="255"/>
      <c r="J110" s="255"/>
      <c r="K110" s="255"/>
    </row>
    <row r="111" spans="1:11">
      <c r="G111" s="255"/>
      <c r="H111" s="255"/>
      <c r="I111" s="255"/>
      <c r="J111" s="255"/>
      <c r="K111" s="255"/>
    </row>
    <row r="112" spans="1:11">
      <c r="G112" s="255"/>
      <c r="H112" s="255"/>
      <c r="I112" s="255"/>
      <c r="J112" s="255"/>
      <c r="K112" s="255"/>
    </row>
    <row r="113" spans="7:11">
      <c r="G113" s="255"/>
      <c r="H113" s="255"/>
      <c r="I113" s="255"/>
      <c r="J113" s="255"/>
      <c r="K113" s="255"/>
    </row>
    <row r="114" spans="7:11">
      <c r="G114" s="255"/>
      <c r="H114" s="255"/>
      <c r="I114" s="255"/>
      <c r="J114" s="255"/>
      <c r="K114" s="255"/>
    </row>
    <row r="115" spans="7:11">
      <c r="G115" s="255"/>
      <c r="H115" s="255"/>
      <c r="I115" s="255"/>
      <c r="J115" s="255"/>
      <c r="K115" s="255"/>
    </row>
    <row r="116" spans="7:11">
      <c r="G116" s="255"/>
      <c r="H116" s="255"/>
      <c r="I116" s="255"/>
      <c r="J116" s="255"/>
      <c r="K116" s="255"/>
    </row>
    <row r="117" spans="7:11">
      <c r="G117" s="255"/>
      <c r="H117" s="255"/>
      <c r="I117" s="255"/>
      <c r="J117" s="255"/>
      <c r="K117" s="255"/>
    </row>
    <row r="118" spans="7:11">
      <c r="G118" s="255"/>
      <c r="H118" s="255"/>
      <c r="I118" s="255"/>
      <c r="J118" s="255"/>
      <c r="K118" s="255"/>
    </row>
    <row r="119" spans="7:11">
      <c r="G119" s="247"/>
      <c r="H119" s="247"/>
      <c r="I119" s="247"/>
      <c r="J119" s="247"/>
      <c r="K119" s="247"/>
    </row>
    <row r="120" spans="7:11">
      <c r="H120" s="245"/>
      <c r="I120" s="245"/>
      <c r="J120" s="245"/>
    </row>
    <row r="121" spans="7:11">
      <c r="H121" s="245"/>
      <c r="I121" s="245"/>
      <c r="J121" s="245"/>
    </row>
    <row r="122" spans="7:11">
      <c r="H122" s="245"/>
      <c r="I122" s="245"/>
      <c r="J122" s="245"/>
    </row>
    <row r="123" spans="7:11">
      <c r="H123" s="245"/>
      <c r="I123" s="245"/>
      <c r="J123" s="245"/>
    </row>
    <row r="124" spans="7:11">
      <c r="H124" s="245"/>
      <c r="I124" s="245"/>
      <c r="J124" s="245"/>
    </row>
    <row r="125" spans="7:11">
      <c r="H125" s="245"/>
      <c r="I125" s="245"/>
      <c r="J125" s="245"/>
    </row>
    <row r="126" spans="7:11">
      <c r="H126" s="245"/>
      <c r="I126" s="245"/>
      <c r="J126" s="245"/>
    </row>
    <row r="127" spans="7:11">
      <c r="H127" s="245"/>
      <c r="I127" s="245"/>
      <c r="J127" s="245"/>
    </row>
    <row r="128" spans="7:11">
      <c r="H128" s="245"/>
      <c r="I128" s="245"/>
      <c r="J128" s="245"/>
    </row>
    <row r="129" spans="8:10">
      <c r="H129" s="245"/>
      <c r="I129" s="245"/>
      <c r="J129" s="245"/>
    </row>
    <row r="130" spans="8:10">
      <c r="H130" s="245"/>
      <c r="I130" s="245"/>
      <c r="J130" s="245"/>
    </row>
    <row r="131" spans="8:10">
      <c r="H131" s="245"/>
      <c r="I131" s="245"/>
      <c r="J131" s="245"/>
    </row>
    <row r="132" spans="8:10">
      <c r="H132" s="245"/>
      <c r="I132" s="245"/>
      <c r="J132" s="245"/>
    </row>
    <row r="133" spans="8:10">
      <c r="H133" s="245"/>
      <c r="I133" s="245"/>
      <c r="J133" s="245"/>
    </row>
    <row r="134" spans="8:10">
      <c r="H134" s="245"/>
      <c r="I134" s="245"/>
      <c r="J134" s="245"/>
    </row>
    <row r="135" spans="8:10">
      <c r="H135" s="245"/>
      <c r="I135" s="245"/>
      <c r="J135" s="245"/>
    </row>
    <row r="136" spans="8:10">
      <c r="H136" s="245"/>
      <c r="I136" s="245"/>
      <c r="J136" s="245"/>
    </row>
    <row r="137" spans="8:10">
      <c r="H137" s="245"/>
      <c r="I137" s="245"/>
      <c r="J137" s="245"/>
    </row>
    <row r="138" spans="8:10">
      <c r="H138" s="245"/>
      <c r="I138" s="245"/>
      <c r="J138" s="245"/>
    </row>
    <row r="139" spans="8:10">
      <c r="H139" s="245"/>
      <c r="I139" s="245"/>
      <c r="J139" s="245"/>
    </row>
    <row r="140" spans="8:10">
      <c r="H140" s="245"/>
      <c r="I140" s="245"/>
      <c r="J140" s="245"/>
    </row>
    <row r="141" spans="8:10">
      <c r="H141" s="245"/>
      <c r="I141" s="245"/>
      <c r="J141" s="245"/>
    </row>
    <row r="142" spans="8:10">
      <c r="H142" s="245"/>
      <c r="I142" s="245"/>
      <c r="J142" s="245"/>
    </row>
    <row r="143" spans="8:10">
      <c r="H143" s="245"/>
      <c r="I143" s="245"/>
      <c r="J143" s="245"/>
    </row>
    <row r="144" spans="8:10">
      <c r="H144" s="245"/>
      <c r="I144" s="245"/>
      <c r="J144" s="245"/>
    </row>
    <row r="145" spans="8:10">
      <c r="H145" s="245"/>
      <c r="I145" s="245"/>
      <c r="J145" s="245"/>
    </row>
    <row r="146" spans="8:10">
      <c r="H146" s="245"/>
      <c r="I146" s="245"/>
      <c r="J146" s="245"/>
    </row>
    <row r="147" spans="8:10">
      <c r="H147" s="245"/>
      <c r="I147" s="245"/>
      <c r="J147" s="245"/>
    </row>
    <row r="148" spans="8:10">
      <c r="H148" s="245"/>
      <c r="I148" s="245"/>
      <c r="J148" s="245"/>
    </row>
    <row r="149" spans="8:10">
      <c r="H149" s="245"/>
      <c r="I149" s="245"/>
      <c r="J149" s="245"/>
    </row>
    <row r="150" spans="8:10">
      <c r="H150" s="245"/>
      <c r="I150" s="245"/>
      <c r="J150" s="245"/>
    </row>
    <row r="151" spans="8:10">
      <c r="H151" s="245"/>
      <c r="I151" s="245"/>
      <c r="J151" s="245"/>
    </row>
    <row r="152" spans="8:10">
      <c r="H152" s="245"/>
      <c r="I152" s="245"/>
      <c r="J152" s="245"/>
    </row>
    <row r="153" spans="8:10">
      <c r="H153" s="245"/>
      <c r="I153" s="245"/>
      <c r="J153" s="245"/>
    </row>
    <row r="154" spans="8:10">
      <c r="H154" s="245"/>
      <c r="I154" s="245"/>
      <c r="J154" s="245"/>
    </row>
    <row r="155" spans="8:10">
      <c r="H155" s="245"/>
      <c r="I155" s="245"/>
      <c r="J155" s="245"/>
    </row>
    <row r="156" spans="8:10">
      <c r="H156" s="245"/>
      <c r="I156" s="245"/>
      <c r="J156" s="245"/>
    </row>
    <row r="157" spans="8:10">
      <c r="H157" s="245"/>
      <c r="I157" s="245"/>
      <c r="J157" s="245"/>
    </row>
    <row r="158" spans="8:10">
      <c r="H158" s="245"/>
      <c r="I158" s="245"/>
      <c r="J158" s="245"/>
    </row>
    <row r="159" spans="8:10">
      <c r="H159" s="245"/>
      <c r="I159" s="245"/>
      <c r="J159" s="245"/>
    </row>
    <row r="160" spans="8:10">
      <c r="H160" s="245"/>
      <c r="I160" s="245"/>
      <c r="J160" s="245"/>
    </row>
    <row r="161" spans="8:10">
      <c r="H161" s="245"/>
      <c r="I161" s="245"/>
      <c r="J161" s="245"/>
    </row>
    <row r="162" spans="8:10">
      <c r="H162" s="245"/>
      <c r="I162" s="245"/>
      <c r="J162" s="245"/>
    </row>
    <row r="163" spans="8:10">
      <c r="H163" s="245"/>
      <c r="I163" s="245"/>
      <c r="J163" s="245"/>
    </row>
    <row r="164" spans="8:10">
      <c r="H164" s="245"/>
      <c r="I164" s="245"/>
      <c r="J164" s="245"/>
    </row>
    <row r="165" spans="8:10">
      <c r="H165" s="245"/>
      <c r="I165" s="245"/>
      <c r="J165" s="245"/>
    </row>
    <row r="166" spans="8:10">
      <c r="H166" s="245"/>
      <c r="I166" s="245"/>
      <c r="J166" s="245"/>
    </row>
    <row r="167" spans="8:10">
      <c r="H167" s="245"/>
      <c r="I167" s="245"/>
      <c r="J167" s="245"/>
    </row>
    <row r="168" spans="8:10">
      <c r="H168" s="245"/>
      <c r="I168" s="245"/>
      <c r="J168" s="245"/>
    </row>
    <row r="169" spans="8:10">
      <c r="H169" s="245"/>
      <c r="I169" s="245"/>
      <c r="J169" s="245"/>
    </row>
    <row r="170" spans="8:10">
      <c r="H170" s="245"/>
      <c r="I170" s="245"/>
      <c r="J170" s="245"/>
    </row>
    <row r="171" spans="8:10">
      <c r="H171" s="245"/>
      <c r="I171" s="245"/>
      <c r="J171" s="245"/>
    </row>
    <row r="172" spans="8:10">
      <c r="H172" s="245"/>
      <c r="I172" s="245"/>
      <c r="J172" s="245"/>
    </row>
    <row r="173" spans="8:10">
      <c r="H173" s="245"/>
      <c r="I173" s="245"/>
      <c r="J173" s="245"/>
    </row>
    <row r="174" spans="8:10">
      <c r="H174" s="245"/>
      <c r="I174" s="245"/>
      <c r="J174" s="245"/>
    </row>
    <row r="175" spans="8:10">
      <c r="H175" s="245"/>
      <c r="I175" s="245"/>
      <c r="J175" s="245"/>
    </row>
    <row r="176" spans="8:10">
      <c r="H176" s="245"/>
      <c r="I176" s="245"/>
      <c r="J176" s="245"/>
    </row>
    <row r="177" spans="8:10">
      <c r="H177" s="245"/>
      <c r="I177" s="245"/>
      <c r="J177" s="245"/>
    </row>
    <row r="178" spans="8:10">
      <c r="H178" s="245"/>
      <c r="I178" s="245"/>
      <c r="J178" s="245"/>
    </row>
    <row r="179" spans="8:10">
      <c r="H179" s="245"/>
      <c r="I179" s="245"/>
      <c r="J179" s="245"/>
    </row>
    <row r="180" spans="8:10">
      <c r="H180" s="245"/>
      <c r="I180" s="245"/>
      <c r="J180" s="245"/>
    </row>
    <row r="181" spans="8:10">
      <c r="H181" s="245"/>
      <c r="I181" s="245"/>
      <c r="J181" s="245"/>
    </row>
    <row r="182" spans="8:10">
      <c r="H182" s="245"/>
      <c r="I182" s="245"/>
      <c r="J182" s="245"/>
    </row>
    <row r="183" spans="8:10">
      <c r="H183" s="245"/>
      <c r="I183" s="245"/>
      <c r="J183" s="245"/>
    </row>
    <row r="184" spans="8:10">
      <c r="H184" s="245"/>
      <c r="I184" s="245"/>
      <c r="J184" s="245"/>
    </row>
    <row r="185" spans="8:10">
      <c r="H185" s="245"/>
      <c r="I185" s="245"/>
      <c r="J185" s="245"/>
    </row>
    <row r="186" spans="8:10">
      <c r="H186" s="245"/>
      <c r="I186" s="245"/>
      <c r="J186" s="245"/>
    </row>
    <row r="187" spans="8:10">
      <c r="H187" s="245"/>
      <c r="I187" s="245"/>
      <c r="J187" s="245"/>
    </row>
    <row r="188" spans="8:10">
      <c r="H188" s="245"/>
      <c r="I188" s="245"/>
      <c r="J188" s="245"/>
    </row>
    <row r="189" spans="8:10">
      <c r="H189" s="245"/>
      <c r="I189" s="245"/>
      <c r="J189" s="245"/>
    </row>
    <row r="190" spans="8:10">
      <c r="H190" s="245"/>
      <c r="I190" s="245"/>
      <c r="J190" s="245"/>
    </row>
    <row r="191" spans="8:10">
      <c r="H191" s="245"/>
      <c r="I191" s="245"/>
      <c r="J191" s="245"/>
    </row>
    <row r="192" spans="8:10">
      <c r="H192" s="245"/>
      <c r="I192" s="245"/>
      <c r="J192" s="245"/>
    </row>
    <row r="193" spans="8:10">
      <c r="H193" s="245"/>
      <c r="I193" s="245"/>
      <c r="J193" s="245"/>
    </row>
    <row r="194" spans="8:10">
      <c r="H194" s="245"/>
      <c r="I194" s="245"/>
      <c r="J194" s="245"/>
    </row>
    <row r="195" spans="8:10">
      <c r="H195" s="245"/>
      <c r="I195" s="245"/>
      <c r="J195" s="245"/>
    </row>
    <row r="196" spans="8:10">
      <c r="H196" s="245"/>
      <c r="I196" s="245"/>
      <c r="J196" s="245"/>
    </row>
    <row r="197" spans="8:10">
      <c r="H197" s="245"/>
      <c r="I197" s="245"/>
      <c r="J197" s="245"/>
    </row>
    <row r="198" spans="8:10">
      <c r="H198" s="245"/>
      <c r="I198" s="245"/>
      <c r="J198" s="245"/>
    </row>
    <row r="199" spans="8:10">
      <c r="H199" s="245"/>
      <c r="I199" s="245"/>
      <c r="J199" s="245"/>
    </row>
    <row r="200" spans="8:10">
      <c r="H200" s="245"/>
      <c r="I200" s="245"/>
      <c r="J200" s="245"/>
    </row>
    <row r="201" spans="8:10">
      <c r="H201" s="245"/>
      <c r="I201" s="245"/>
      <c r="J201" s="245"/>
    </row>
    <row r="202" spans="8:10">
      <c r="H202" s="245"/>
      <c r="I202" s="245"/>
      <c r="J202" s="245"/>
    </row>
    <row r="203" spans="8:10">
      <c r="H203" s="245"/>
      <c r="I203" s="245"/>
      <c r="J203" s="245"/>
    </row>
    <row r="204" spans="8:10">
      <c r="H204" s="245"/>
      <c r="I204" s="245"/>
      <c r="J204" s="245"/>
    </row>
    <row r="205" spans="8:10">
      <c r="H205" s="245"/>
      <c r="I205" s="245"/>
      <c r="J205" s="245"/>
    </row>
    <row r="206" spans="8:10">
      <c r="H206" s="245"/>
      <c r="I206" s="245"/>
      <c r="J206" s="245"/>
    </row>
    <row r="207" spans="8:10">
      <c r="H207" s="245"/>
      <c r="I207" s="245"/>
      <c r="J207" s="245"/>
    </row>
    <row r="208" spans="8:10">
      <c r="H208" s="245"/>
      <c r="I208" s="245"/>
      <c r="J208" s="245"/>
    </row>
    <row r="209" spans="8:10">
      <c r="H209" s="245"/>
      <c r="I209" s="245"/>
      <c r="J209" s="245"/>
    </row>
    <row r="210" spans="8:10">
      <c r="H210" s="245"/>
      <c r="I210" s="245"/>
      <c r="J210" s="245"/>
    </row>
    <row r="211" spans="8:10">
      <c r="H211" s="245"/>
      <c r="I211" s="245"/>
      <c r="J211" s="245"/>
    </row>
    <row r="212" spans="8:10">
      <c r="H212" s="245"/>
      <c r="I212" s="245"/>
      <c r="J212" s="245"/>
    </row>
    <row r="213" spans="8:10">
      <c r="H213" s="245"/>
      <c r="I213" s="245"/>
      <c r="J213" s="245"/>
    </row>
    <row r="214" spans="8:10">
      <c r="H214" s="245"/>
      <c r="I214" s="245"/>
      <c r="J214" s="245"/>
    </row>
    <row r="215" spans="8:10">
      <c r="H215" s="245"/>
      <c r="I215" s="245"/>
      <c r="J215" s="245"/>
    </row>
    <row r="216" spans="8:10">
      <c r="H216" s="245"/>
      <c r="I216" s="245"/>
      <c r="J216" s="245"/>
    </row>
    <row r="217" spans="8:10">
      <c r="H217" s="245"/>
      <c r="I217" s="245"/>
      <c r="J217" s="245"/>
    </row>
    <row r="218" spans="8:10">
      <c r="H218" s="245"/>
      <c r="I218" s="245"/>
      <c r="J218" s="245"/>
    </row>
    <row r="219" spans="8:10">
      <c r="H219" s="245"/>
      <c r="I219" s="245"/>
      <c r="J219" s="245"/>
    </row>
    <row r="220" spans="8:10">
      <c r="H220" s="245"/>
      <c r="I220" s="245"/>
      <c r="J220" s="245"/>
    </row>
    <row r="221" spans="8:10">
      <c r="H221" s="245"/>
      <c r="I221" s="245"/>
      <c r="J221" s="245"/>
    </row>
    <row r="222" spans="8:10">
      <c r="H222" s="245"/>
      <c r="I222" s="245"/>
      <c r="J222" s="245"/>
    </row>
    <row r="223" spans="8:10">
      <c r="H223" s="245"/>
      <c r="I223" s="245"/>
      <c r="J223" s="245"/>
    </row>
    <row r="224" spans="8:10">
      <c r="H224" s="245"/>
      <c r="I224" s="245"/>
      <c r="J224" s="245"/>
    </row>
    <row r="225" spans="8:10">
      <c r="H225" s="245"/>
      <c r="I225" s="245"/>
      <c r="J225" s="245"/>
    </row>
    <row r="226" spans="8:10">
      <c r="H226" s="245"/>
      <c r="I226" s="245"/>
      <c r="J226" s="245"/>
    </row>
    <row r="227" spans="8:10">
      <c r="H227" s="245"/>
      <c r="I227" s="245"/>
      <c r="J227" s="245"/>
    </row>
    <row r="228" spans="8:10">
      <c r="H228" s="245"/>
      <c r="I228" s="245"/>
      <c r="J228" s="245"/>
    </row>
    <row r="229" spans="8:10">
      <c r="H229" s="245"/>
      <c r="I229" s="245"/>
      <c r="J229" s="245"/>
    </row>
    <row r="230" spans="8:10">
      <c r="H230" s="245"/>
      <c r="I230" s="245"/>
      <c r="J230" s="245"/>
    </row>
    <row r="231" spans="8:10">
      <c r="H231" s="245"/>
      <c r="I231" s="245"/>
      <c r="J231" s="245"/>
    </row>
    <row r="232" spans="8:10">
      <c r="H232" s="245"/>
      <c r="I232" s="245"/>
      <c r="J232" s="245"/>
    </row>
    <row r="233" spans="8:10">
      <c r="H233" s="245"/>
      <c r="I233" s="245"/>
      <c r="J233" s="245"/>
    </row>
    <row r="234" spans="8:10">
      <c r="H234" s="245"/>
      <c r="I234" s="245"/>
      <c r="J234" s="245"/>
    </row>
    <row r="235" spans="8:10">
      <c r="H235" s="245"/>
      <c r="I235" s="245"/>
      <c r="J235" s="245"/>
    </row>
    <row r="236" spans="8:10">
      <c r="H236" s="245"/>
      <c r="I236" s="245"/>
      <c r="J236" s="245"/>
    </row>
    <row r="237" spans="8:10">
      <c r="H237" s="245"/>
      <c r="I237" s="245"/>
      <c r="J237" s="245"/>
    </row>
    <row r="238" spans="8:10">
      <c r="H238" s="245"/>
      <c r="I238" s="245"/>
      <c r="J238" s="245"/>
    </row>
    <row r="239" spans="8:10">
      <c r="H239" s="245"/>
      <c r="I239" s="245"/>
      <c r="J239" s="245"/>
    </row>
    <row r="240" spans="8:10">
      <c r="H240" s="245"/>
      <c r="I240" s="245"/>
      <c r="J240" s="245"/>
    </row>
    <row r="241" spans="8:10">
      <c r="H241" s="245"/>
      <c r="I241" s="245"/>
      <c r="J241" s="245"/>
    </row>
    <row r="242" spans="8:10">
      <c r="H242" s="245"/>
      <c r="I242" s="245"/>
      <c r="J242" s="245"/>
    </row>
    <row r="243" spans="8:10">
      <c r="H243" s="245"/>
      <c r="I243" s="245"/>
      <c r="J243" s="245"/>
    </row>
    <row r="244" spans="8:10">
      <c r="H244" s="245"/>
      <c r="I244" s="245"/>
      <c r="J244" s="245"/>
    </row>
    <row r="245" spans="8:10">
      <c r="H245" s="245"/>
      <c r="I245" s="245"/>
      <c r="J245" s="245"/>
    </row>
    <row r="246" spans="8:10">
      <c r="H246" s="245"/>
      <c r="I246" s="245"/>
      <c r="J246" s="245"/>
    </row>
    <row r="247" spans="8:10">
      <c r="H247" s="245"/>
      <c r="I247" s="245"/>
      <c r="J247" s="245"/>
    </row>
    <row r="248" spans="8:10">
      <c r="H248" s="245"/>
      <c r="I248" s="245"/>
      <c r="J248" s="245"/>
    </row>
    <row r="249" spans="8:10">
      <c r="H249" s="245"/>
      <c r="I249" s="245"/>
      <c r="J249" s="245"/>
    </row>
    <row r="250" spans="8:10">
      <c r="H250" s="245"/>
      <c r="I250" s="245"/>
      <c r="J250" s="245"/>
    </row>
    <row r="251" spans="8:10">
      <c r="H251" s="245"/>
      <c r="I251" s="245"/>
      <c r="J251" s="245"/>
    </row>
    <row r="252" spans="8:10">
      <c r="H252" s="245"/>
      <c r="I252" s="245"/>
      <c r="J252" s="245"/>
    </row>
    <row r="253" spans="8:10">
      <c r="H253" s="245"/>
      <c r="I253" s="245"/>
      <c r="J253" s="245"/>
    </row>
    <row r="254" spans="8:10">
      <c r="H254" s="245"/>
      <c r="I254" s="245"/>
      <c r="J254" s="245"/>
    </row>
    <row r="255" spans="8:10">
      <c r="H255" s="245"/>
      <c r="I255" s="245"/>
      <c r="J255" s="245"/>
    </row>
    <row r="256" spans="8:10">
      <c r="H256" s="245"/>
      <c r="I256" s="245"/>
      <c r="J256" s="245"/>
    </row>
    <row r="257" spans="8:10">
      <c r="H257" s="245"/>
      <c r="I257" s="245"/>
      <c r="J257" s="245"/>
    </row>
    <row r="258" spans="8:10">
      <c r="H258" s="245"/>
      <c r="I258" s="245"/>
      <c r="J258" s="245"/>
    </row>
    <row r="259" spans="8:10">
      <c r="H259" s="245"/>
      <c r="I259" s="245"/>
      <c r="J259" s="245"/>
    </row>
    <row r="260" spans="8:10">
      <c r="H260" s="245"/>
      <c r="I260" s="245"/>
      <c r="J260" s="245"/>
    </row>
    <row r="261" spans="8:10">
      <c r="H261" s="245"/>
      <c r="I261" s="245"/>
      <c r="J261" s="245"/>
    </row>
    <row r="262" spans="8:10">
      <c r="H262" s="245"/>
      <c r="I262" s="245"/>
      <c r="J262" s="245"/>
    </row>
    <row r="263" spans="8:10">
      <c r="H263" s="245"/>
      <c r="I263" s="245"/>
      <c r="J263" s="245"/>
    </row>
    <row r="264" spans="8:10">
      <c r="H264" s="245"/>
      <c r="I264" s="245"/>
      <c r="J264" s="245"/>
    </row>
    <row r="265" spans="8:10">
      <c r="H265" s="245"/>
      <c r="I265" s="245"/>
      <c r="J265" s="245"/>
    </row>
    <row r="266" spans="8:10">
      <c r="H266" s="245"/>
      <c r="I266" s="245"/>
      <c r="J266" s="245"/>
    </row>
    <row r="267" spans="8:10">
      <c r="H267" s="245"/>
      <c r="I267" s="245"/>
      <c r="J267" s="245"/>
    </row>
    <row r="268" spans="8:10">
      <c r="H268" s="245"/>
      <c r="I268" s="245"/>
      <c r="J268" s="245"/>
    </row>
    <row r="269" spans="8:10">
      <c r="H269" s="245"/>
      <c r="I269" s="245"/>
      <c r="J269" s="245"/>
    </row>
    <row r="270" spans="8:10">
      <c r="H270" s="245"/>
      <c r="I270" s="245"/>
      <c r="J270" s="245"/>
    </row>
    <row r="271" spans="8:10">
      <c r="H271" s="245"/>
      <c r="I271" s="245"/>
      <c r="J271" s="245"/>
    </row>
    <row r="272" spans="8:10">
      <c r="H272" s="245"/>
      <c r="I272" s="245"/>
      <c r="J272" s="245"/>
    </row>
    <row r="273" spans="8:10">
      <c r="H273" s="245"/>
      <c r="I273" s="245"/>
      <c r="J273" s="245"/>
    </row>
    <row r="274" spans="8:10">
      <c r="H274" s="245"/>
      <c r="I274" s="245"/>
      <c r="J274" s="245"/>
    </row>
    <row r="275" spans="8:10">
      <c r="H275" s="245"/>
      <c r="I275" s="245"/>
      <c r="J275" s="245"/>
    </row>
    <row r="276" spans="8:10">
      <c r="H276" s="245"/>
      <c r="I276" s="245"/>
      <c r="J276" s="245"/>
    </row>
    <row r="277" spans="8:10">
      <c r="H277" s="245"/>
      <c r="I277" s="245"/>
      <c r="J277" s="245"/>
    </row>
    <row r="278" spans="8:10">
      <c r="H278" s="245"/>
      <c r="I278" s="245"/>
      <c r="J278" s="245"/>
    </row>
    <row r="279" spans="8:10">
      <c r="H279" s="245"/>
      <c r="I279" s="245"/>
      <c r="J279" s="245"/>
    </row>
    <row r="280" spans="8:10">
      <c r="H280" s="245"/>
      <c r="I280" s="245"/>
      <c r="J280" s="245"/>
    </row>
    <row r="281" spans="8:10">
      <c r="H281" s="245"/>
      <c r="I281" s="245"/>
      <c r="J281" s="245"/>
    </row>
    <row r="282" spans="8:10">
      <c r="H282" s="245"/>
      <c r="I282" s="245"/>
      <c r="J282" s="245"/>
    </row>
    <row r="283" spans="8:10">
      <c r="H283" s="245"/>
      <c r="I283" s="245"/>
      <c r="J283" s="245"/>
    </row>
    <row r="284" spans="8:10">
      <c r="H284" s="245"/>
      <c r="I284" s="245"/>
      <c r="J284" s="245"/>
    </row>
    <row r="285" spans="8:10">
      <c r="H285" s="245"/>
      <c r="I285" s="245"/>
      <c r="J285" s="245"/>
    </row>
    <row r="286" spans="8:10">
      <c r="H286" s="245"/>
      <c r="I286" s="245"/>
      <c r="J286" s="245"/>
    </row>
    <row r="287" spans="8:10">
      <c r="H287" s="245"/>
      <c r="I287" s="245"/>
      <c r="J287" s="245"/>
    </row>
    <row r="288" spans="8:10">
      <c r="H288" s="245"/>
      <c r="I288" s="245"/>
      <c r="J288" s="245"/>
    </row>
    <row r="289" spans="8:10">
      <c r="H289" s="245"/>
      <c r="I289" s="245"/>
      <c r="J289" s="245"/>
    </row>
    <row r="290" spans="8:10">
      <c r="H290" s="245"/>
      <c r="I290" s="245"/>
      <c r="J290" s="245"/>
    </row>
    <row r="291" spans="8:10">
      <c r="H291" s="245"/>
      <c r="I291" s="245"/>
      <c r="J291" s="245"/>
    </row>
    <row r="292" spans="8:10">
      <c r="H292" s="245"/>
      <c r="I292" s="245"/>
      <c r="J292" s="245"/>
    </row>
    <row r="293" spans="8:10">
      <c r="H293" s="245"/>
      <c r="I293" s="245"/>
      <c r="J293" s="245"/>
    </row>
    <row r="294" spans="8:10">
      <c r="H294" s="245"/>
      <c r="I294" s="245"/>
      <c r="J294" s="245"/>
    </row>
    <row r="295" spans="8:10">
      <c r="H295" s="245"/>
      <c r="I295" s="245"/>
      <c r="J295" s="245"/>
    </row>
    <row r="296" spans="8:10">
      <c r="H296" s="245"/>
      <c r="I296" s="245"/>
      <c r="J296" s="245"/>
    </row>
    <row r="297" spans="8:10">
      <c r="H297" s="245"/>
      <c r="I297" s="245"/>
      <c r="J297" s="245"/>
    </row>
    <row r="298" spans="8:10">
      <c r="H298" s="245"/>
      <c r="I298" s="245"/>
      <c r="J298" s="245"/>
    </row>
    <row r="299" spans="8:10">
      <c r="H299" s="245"/>
      <c r="I299" s="245"/>
      <c r="J299" s="245"/>
    </row>
    <row r="300" spans="8:10">
      <c r="H300" s="245"/>
      <c r="I300" s="245"/>
      <c r="J300" s="245"/>
    </row>
    <row r="301" spans="8:10">
      <c r="H301" s="245"/>
      <c r="I301" s="245"/>
      <c r="J301" s="245"/>
    </row>
    <row r="302" spans="8:10">
      <c r="H302" s="245"/>
      <c r="I302" s="245"/>
      <c r="J302" s="245"/>
    </row>
    <row r="303" spans="8:10">
      <c r="H303" s="245"/>
      <c r="I303" s="245"/>
      <c r="J303" s="245"/>
    </row>
    <row r="304" spans="8:10">
      <c r="H304" s="245"/>
      <c r="I304" s="245"/>
      <c r="J304" s="245"/>
    </row>
    <row r="305" spans="8:10">
      <c r="H305" s="245"/>
      <c r="I305" s="245"/>
      <c r="J305" s="245"/>
    </row>
    <row r="306" spans="8:10">
      <c r="H306" s="245"/>
      <c r="I306" s="245"/>
      <c r="J306" s="245"/>
    </row>
    <row r="307" spans="8:10">
      <c r="H307" s="245"/>
      <c r="I307" s="245"/>
      <c r="J307" s="245"/>
    </row>
    <row r="308" spans="8:10">
      <c r="H308" s="245"/>
      <c r="I308" s="245"/>
      <c r="J308" s="245"/>
    </row>
    <row r="309" spans="8:10">
      <c r="H309" s="245"/>
      <c r="I309" s="245"/>
      <c r="J309" s="245"/>
    </row>
    <row r="310" spans="8:10">
      <c r="H310" s="245"/>
      <c r="I310" s="245"/>
      <c r="J310" s="245"/>
    </row>
    <row r="311" spans="8:10">
      <c r="H311" s="245"/>
      <c r="I311" s="245"/>
      <c r="J311" s="245"/>
    </row>
    <row r="312" spans="8:10">
      <c r="H312" s="245"/>
      <c r="I312" s="245"/>
      <c r="J312" s="245"/>
    </row>
    <row r="313" spans="8:10">
      <c r="H313" s="245"/>
      <c r="I313" s="245"/>
      <c r="J313" s="245"/>
    </row>
    <row r="314" spans="8:10">
      <c r="H314" s="245"/>
      <c r="I314" s="245"/>
      <c r="J314" s="245"/>
    </row>
    <row r="315" spans="8:10">
      <c r="H315" s="245"/>
      <c r="I315" s="245"/>
      <c r="J315" s="245"/>
    </row>
    <row r="316" spans="8:10">
      <c r="H316" s="245"/>
      <c r="I316" s="245"/>
      <c r="J316" s="245"/>
    </row>
    <row r="317" spans="8:10">
      <c r="H317" s="245"/>
      <c r="I317" s="245"/>
      <c r="J317" s="245"/>
    </row>
    <row r="318" spans="8:10">
      <c r="H318" s="245"/>
      <c r="I318" s="245"/>
      <c r="J318" s="245"/>
    </row>
    <row r="319" spans="8:10">
      <c r="H319" s="245"/>
      <c r="I319" s="245"/>
      <c r="J319" s="245"/>
    </row>
    <row r="320" spans="8:10">
      <c r="H320" s="245"/>
      <c r="I320" s="245"/>
      <c r="J320" s="245"/>
    </row>
    <row r="321" spans="8:10">
      <c r="H321" s="245"/>
      <c r="I321" s="245"/>
      <c r="J321" s="245"/>
    </row>
    <row r="322" spans="8:10">
      <c r="H322" s="245"/>
      <c r="I322" s="245"/>
      <c r="J322" s="245"/>
    </row>
    <row r="323" spans="8:10">
      <c r="H323" s="245"/>
      <c r="I323" s="245"/>
      <c r="J323" s="245"/>
    </row>
    <row r="324" spans="8:10">
      <c r="H324" s="245"/>
      <c r="I324" s="245"/>
      <c r="J324" s="245"/>
    </row>
    <row r="325" spans="8:10">
      <c r="H325" s="245"/>
      <c r="I325" s="245"/>
      <c r="J325" s="245"/>
    </row>
    <row r="326" spans="8:10">
      <c r="H326" s="245"/>
      <c r="I326" s="245"/>
      <c r="J326" s="245"/>
    </row>
    <row r="327" spans="8:10">
      <c r="H327" s="245"/>
      <c r="I327" s="245"/>
      <c r="J327" s="245"/>
    </row>
    <row r="328" spans="8:10">
      <c r="H328" s="245"/>
      <c r="I328" s="245"/>
      <c r="J328" s="245"/>
    </row>
    <row r="329" spans="8:10">
      <c r="H329" s="245"/>
      <c r="I329" s="245"/>
      <c r="J329" s="245"/>
    </row>
    <row r="330" spans="8:10">
      <c r="H330" s="245"/>
      <c r="I330" s="245"/>
      <c r="J330" s="245"/>
    </row>
    <row r="331" spans="8:10">
      <c r="H331" s="245"/>
      <c r="I331" s="245"/>
      <c r="J331" s="245"/>
    </row>
    <row r="332" spans="8:10">
      <c r="H332" s="245"/>
      <c r="I332" s="245"/>
      <c r="J332" s="245"/>
    </row>
    <row r="333" spans="8:10">
      <c r="H333" s="245"/>
      <c r="I333" s="245"/>
      <c r="J333" s="245"/>
    </row>
    <row r="334" spans="8:10">
      <c r="H334" s="245"/>
      <c r="I334" s="245"/>
      <c r="J334" s="245"/>
    </row>
    <row r="335" spans="8:10">
      <c r="H335" s="245"/>
      <c r="I335" s="245"/>
      <c r="J335" s="245"/>
    </row>
    <row r="336" spans="8:10">
      <c r="H336" s="245"/>
      <c r="I336" s="245"/>
      <c r="J336" s="245"/>
    </row>
    <row r="337" spans="8:10">
      <c r="H337" s="245"/>
      <c r="I337" s="245"/>
      <c r="J337" s="245"/>
    </row>
    <row r="338" spans="8:10">
      <c r="H338" s="245"/>
      <c r="I338" s="245"/>
      <c r="J338" s="245"/>
    </row>
    <row r="339" spans="8:10">
      <c r="H339" s="245"/>
      <c r="I339" s="245"/>
      <c r="J339" s="245"/>
    </row>
    <row r="340" spans="8:10">
      <c r="H340" s="245"/>
      <c r="I340" s="245"/>
      <c r="J340" s="245"/>
    </row>
    <row r="341" spans="8:10">
      <c r="H341" s="245"/>
      <c r="I341" s="245"/>
      <c r="J341" s="245"/>
    </row>
    <row r="342" spans="8:10">
      <c r="H342" s="245"/>
      <c r="I342" s="245"/>
      <c r="J342" s="245"/>
    </row>
    <row r="343" spans="8:10">
      <c r="H343" s="245"/>
      <c r="I343" s="245"/>
      <c r="J343" s="245"/>
    </row>
    <row r="344" spans="8:10">
      <c r="H344" s="245"/>
      <c r="I344" s="245"/>
      <c r="J344" s="245"/>
    </row>
    <row r="345" spans="8:10">
      <c r="H345" s="245"/>
      <c r="I345" s="245"/>
      <c r="J345" s="245"/>
    </row>
    <row r="346" spans="8:10">
      <c r="H346" s="245"/>
      <c r="I346" s="245"/>
      <c r="J346" s="245"/>
    </row>
    <row r="347" spans="8:10">
      <c r="H347" s="245"/>
      <c r="I347" s="245"/>
      <c r="J347" s="245"/>
    </row>
    <row r="348" spans="8:10">
      <c r="H348" s="245"/>
      <c r="I348" s="245"/>
      <c r="J348" s="245"/>
    </row>
    <row r="349" spans="8:10">
      <c r="H349" s="245"/>
      <c r="I349" s="245"/>
      <c r="J349" s="245"/>
    </row>
    <row r="350" spans="8:10">
      <c r="H350" s="245"/>
      <c r="I350" s="245"/>
      <c r="J350" s="245"/>
    </row>
    <row r="351" spans="8:10">
      <c r="H351" s="245"/>
      <c r="I351" s="245"/>
      <c r="J351" s="245"/>
    </row>
    <row r="352" spans="8:10">
      <c r="H352" s="245"/>
      <c r="I352" s="245"/>
      <c r="J352" s="245"/>
    </row>
    <row r="353" spans="8:10">
      <c r="H353" s="245"/>
      <c r="I353" s="245"/>
      <c r="J353" s="245"/>
    </row>
    <row r="354" spans="8:10">
      <c r="H354" s="245"/>
      <c r="I354" s="245"/>
      <c r="J354" s="245"/>
    </row>
    <row r="355" spans="8:10">
      <c r="H355" s="245"/>
      <c r="I355" s="245"/>
      <c r="J355" s="245"/>
    </row>
    <row r="356" spans="8:10">
      <c r="H356" s="245"/>
      <c r="I356" s="245"/>
      <c r="J356" s="245"/>
    </row>
    <row r="357" spans="8:10">
      <c r="H357" s="245"/>
      <c r="I357" s="245"/>
      <c r="J357" s="245"/>
    </row>
    <row r="358" spans="8:10">
      <c r="H358" s="245"/>
      <c r="I358" s="245"/>
      <c r="J358" s="245"/>
    </row>
    <row r="359" spans="8:10">
      <c r="H359" s="245"/>
      <c r="I359" s="245"/>
      <c r="J359" s="245"/>
    </row>
    <row r="360" spans="8:10">
      <c r="H360" s="245"/>
      <c r="I360" s="245"/>
      <c r="J360" s="245"/>
    </row>
    <row r="361" spans="8:10">
      <c r="H361" s="245"/>
      <c r="I361" s="245"/>
      <c r="J361" s="245"/>
    </row>
    <row r="362" spans="8:10">
      <c r="H362" s="245"/>
      <c r="I362" s="245"/>
      <c r="J362" s="245"/>
    </row>
    <row r="363" spans="8:10">
      <c r="H363" s="245"/>
      <c r="I363" s="245"/>
      <c r="J363" s="245"/>
    </row>
    <row r="364" spans="8:10">
      <c r="H364" s="245"/>
      <c r="I364" s="245"/>
      <c r="J364" s="245"/>
    </row>
    <row r="365" spans="8:10">
      <c r="H365" s="245"/>
      <c r="I365" s="245"/>
      <c r="J365" s="245"/>
    </row>
    <row r="366" spans="8:10">
      <c r="H366" s="245"/>
      <c r="I366" s="245"/>
      <c r="J366" s="245"/>
    </row>
    <row r="367" spans="8:10">
      <c r="H367" s="245"/>
      <c r="I367" s="245"/>
      <c r="J367" s="245"/>
    </row>
    <row r="368" spans="8:10">
      <c r="H368" s="245"/>
      <c r="I368" s="245"/>
      <c r="J368" s="245"/>
    </row>
  </sheetData>
  <pageMargins left="0.7" right="0.7" top="0.75" bottom="0.75" header="0.3" footer="0.3"/>
  <pageSetup paperSize="9" scale="38" orientation="landscape" horizontalDpi="200" verticalDpi="200" r:id="rId1"/>
  <rowBreaks count="1" manualBreakCount="1">
    <brk id="85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80"/>
  <sheetViews>
    <sheetView showGridLines="0" zoomScale="80" zoomScaleNormal="80" zoomScaleSheetLayoutView="90" workbookViewId="0">
      <pane xSplit="3" ySplit="4" topLeftCell="Q5" activePane="bottomRight" state="frozen"/>
      <selection activeCell="A88" sqref="A88"/>
      <selection pane="topRight" activeCell="A88" sqref="A88"/>
      <selection pane="bottomLeft" activeCell="A88" sqref="A88"/>
      <selection pane="bottomRight" activeCell="AA33" sqref="AA33"/>
    </sheetView>
  </sheetViews>
  <sheetFormatPr defaultRowHeight="12.75"/>
  <cols>
    <col min="1" max="2" width="3.42578125" style="9" customWidth="1"/>
    <col min="3" max="3" width="48.5703125" style="9" customWidth="1"/>
    <col min="4" max="27" width="12.7109375" style="1" customWidth="1"/>
    <col min="28" max="16384" width="9.140625" style="1"/>
  </cols>
  <sheetData>
    <row r="1" spans="1:27" ht="12" customHeight="1">
      <c r="A1" s="189" t="s">
        <v>2</v>
      </c>
      <c r="B1" s="190"/>
      <c r="C1" s="190"/>
      <c r="D1" s="191">
        <v>2012</v>
      </c>
      <c r="E1" s="191">
        <v>2012</v>
      </c>
      <c r="F1" s="191">
        <v>2012</v>
      </c>
      <c r="G1" s="192">
        <v>2012</v>
      </c>
      <c r="H1" s="191">
        <v>2013</v>
      </c>
      <c r="I1" s="191">
        <v>2013</v>
      </c>
      <c r="J1" s="191">
        <v>2013</v>
      </c>
      <c r="K1" s="192">
        <v>2013</v>
      </c>
      <c r="L1" s="191">
        <v>2014</v>
      </c>
      <c r="M1" s="191">
        <v>2014</v>
      </c>
      <c r="N1" s="191">
        <v>2014</v>
      </c>
      <c r="O1" s="192">
        <v>2014</v>
      </c>
      <c r="P1" s="191">
        <v>2015</v>
      </c>
      <c r="Q1" s="191">
        <v>2015</v>
      </c>
      <c r="R1" s="191">
        <v>2015</v>
      </c>
      <c r="S1" s="192">
        <v>2015</v>
      </c>
      <c r="T1" s="191">
        <v>2016</v>
      </c>
      <c r="U1" s="191">
        <v>2016</v>
      </c>
      <c r="V1" s="191">
        <v>2016</v>
      </c>
      <c r="W1" s="192">
        <v>2016</v>
      </c>
      <c r="X1" s="191">
        <v>2017</v>
      </c>
      <c r="Y1" s="191">
        <v>2017</v>
      </c>
      <c r="Z1" s="191">
        <v>2017</v>
      </c>
      <c r="AA1" s="192">
        <v>2017</v>
      </c>
    </row>
    <row r="2" spans="1:27" ht="12" customHeight="1">
      <c r="A2" s="193" t="s">
        <v>25</v>
      </c>
      <c r="B2" s="15"/>
      <c r="C2" s="15"/>
      <c r="D2" s="23" t="s">
        <v>27</v>
      </c>
      <c r="E2" s="23" t="s">
        <v>28</v>
      </c>
      <c r="F2" s="23" t="s">
        <v>4</v>
      </c>
      <c r="G2" s="497" t="s">
        <v>130</v>
      </c>
      <c r="H2" s="23" t="s">
        <v>27</v>
      </c>
      <c r="I2" s="23" t="s">
        <v>28</v>
      </c>
      <c r="J2" s="23" t="s">
        <v>156</v>
      </c>
      <c r="K2" s="497" t="s">
        <v>130</v>
      </c>
      <c r="L2" s="23" t="s">
        <v>27</v>
      </c>
      <c r="M2" s="23" t="s">
        <v>28</v>
      </c>
      <c r="N2" s="23" t="s">
        <v>156</v>
      </c>
      <c r="O2" s="497" t="s">
        <v>173</v>
      </c>
      <c r="P2" s="23" t="s">
        <v>174</v>
      </c>
      <c r="Q2" s="23" t="s">
        <v>176</v>
      </c>
      <c r="R2" s="23" t="s">
        <v>175</v>
      </c>
      <c r="S2" s="497" t="s">
        <v>173</v>
      </c>
      <c r="T2" s="23" t="s">
        <v>172</v>
      </c>
      <c r="U2" s="23" t="s">
        <v>176</v>
      </c>
      <c r="V2" s="23" t="s">
        <v>175</v>
      </c>
      <c r="W2" s="497" t="s">
        <v>173</v>
      </c>
      <c r="X2" s="23" t="s">
        <v>3</v>
      </c>
      <c r="Y2" s="23" t="s">
        <v>176</v>
      </c>
      <c r="Z2" s="23" t="s">
        <v>4</v>
      </c>
      <c r="AA2" s="497" t="s">
        <v>130</v>
      </c>
    </row>
    <row r="3" spans="1:27" ht="12" customHeight="1">
      <c r="A3" s="193"/>
      <c r="B3" s="15"/>
      <c r="C3" s="15"/>
      <c r="D3" s="71"/>
      <c r="E3" s="71"/>
      <c r="F3" s="71"/>
      <c r="G3" s="194"/>
      <c r="H3" s="71"/>
      <c r="I3" s="71"/>
      <c r="J3" s="71"/>
      <c r="K3" s="194"/>
      <c r="L3" s="71"/>
      <c r="M3" s="71"/>
      <c r="N3" s="71"/>
      <c r="O3" s="194"/>
      <c r="P3" s="71"/>
      <c r="Q3" s="71"/>
      <c r="R3" s="71"/>
      <c r="S3" s="194"/>
      <c r="T3" s="71"/>
      <c r="U3" s="71"/>
      <c r="V3" s="71"/>
      <c r="W3" s="194"/>
      <c r="X3" s="71"/>
      <c r="Y3" s="71"/>
      <c r="Z3" s="71"/>
      <c r="AA3" s="194"/>
    </row>
    <row r="4" spans="1:27" ht="12" customHeight="1">
      <c r="A4" s="195" t="s">
        <v>5</v>
      </c>
      <c r="B4" s="196"/>
      <c r="C4" s="196"/>
      <c r="D4" s="165"/>
      <c r="E4" s="165"/>
      <c r="F4" s="165"/>
      <c r="G4" s="197"/>
      <c r="H4" s="165"/>
      <c r="I4" s="165"/>
      <c r="J4" s="165"/>
      <c r="K4" s="197"/>
      <c r="L4" s="165"/>
      <c r="M4" s="165"/>
      <c r="N4" s="165"/>
      <c r="O4" s="197"/>
      <c r="P4" s="165"/>
      <c r="Q4" s="165"/>
      <c r="R4" s="165"/>
      <c r="S4" s="197"/>
      <c r="T4" s="165"/>
      <c r="U4" s="165"/>
      <c r="V4" s="165"/>
      <c r="W4" s="197"/>
      <c r="X4" s="165"/>
      <c r="Y4" s="165"/>
      <c r="Z4" s="165"/>
      <c r="AA4" s="197"/>
    </row>
    <row r="5" spans="1:27" ht="12" customHeight="1">
      <c r="A5" s="198"/>
      <c r="B5" s="128"/>
      <c r="C5" s="129"/>
      <c r="D5" s="76"/>
      <c r="E5" s="76"/>
      <c r="F5" s="76"/>
      <c r="G5" s="498"/>
      <c r="H5" s="76"/>
      <c r="I5" s="76"/>
      <c r="J5" s="76"/>
      <c r="K5" s="498"/>
      <c r="L5" s="76"/>
      <c r="M5" s="76"/>
      <c r="N5" s="76"/>
      <c r="O5" s="498"/>
      <c r="P5" s="76"/>
      <c r="Q5" s="76"/>
      <c r="R5" s="76"/>
      <c r="S5" s="498"/>
      <c r="T5" s="76"/>
      <c r="U5" s="76"/>
      <c r="V5" s="76"/>
      <c r="W5" s="498"/>
      <c r="X5" s="76"/>
      <c r="Y5" s="76"/>
      <c r="Z5" s="76"/>
      <c r="AA5" s="498"/>
    </row>
    <row r="6" spans="1:27" ht="12" customHeight="1">
      <c r="A6" s="199" t="s">
        <v>29</v>
      </c>
      <c r="B6" s="11"/>
      <c r="C6" s="11"/>
      <c r="D6" s="25"/>
      <c r="E6" s="25"/>
      <c r="F6" s="25"/>
      <c r="G6" s="499"/>
      <c r="H6" s="25"/>
      <c r="I6" s="25"/>
      <c r="J6" s="25"/>
      <c r="K6" s="499"/>
      <c r="L6" s="25"/>
      <c r="M6" s="25"/>
      <c r="N6" s="25"/>
      <c r="O6" s="499"/>
      <c r="P6" s="25"/>
      <c r="Q6" s="25"/>
      <c r="R6" s="25"/>
      <c r="S6" s="499"/>
      <c r="T6" s="25"/>
      <c r="U6" s="25"/>
      <c r="V6" s="25"/>
      <c r="W6" s="499"/>
      <c r="X6" s="25"/>
      <c r="Y6" s="25"/>
      <c r="Z6" s="25"/>
      <c r="AA6" s="499"/>
    </row>
    <row r="7" spans="1:27" ht="12" customHeight="1">
      <c r="A7" s="200"/>
      <c r="B7" s="11"/>
      <c r="C7" s="11"/>
      <c r="D7" s="26"/>
      <c r="E7" s="26"/>
      <c r="F7" s="26"/>
      <c r="G7" s="500"/>
      <c r="H7" s="26"/>
      <c r="I7" s="26"/>
      <c r="J7" s="26"/>
      <c r="K7" s="500"/>
      <c r="L7" s="26"/>
      <c r="M7" s="26"/>
      <c r="N7" s="26"/>
      <c r="O7" s="500"/>
      <c r="P7" s="26"/>
      <c r="Q7" s="26"/>
      <c r="R7" s="26"/>
      <c r="S7" s="500"/>
      <c r="T7" s="26"/>
      <c r="U7" s="26"/>
      <c r="V7" s="26"/>
      <c r="W7" s="500"/>
      <c r="X7" s="26"/>
      <c r="Y7" s="26"/>
      <c r="Z7" s="26"/>
      <c r="AA7" s="500"/>
    </row>
    <row r="8" spans="1:27" ht="12" customHeight="1">
      <c r="A8" s="200"/>
      <c r="B8" s="10" t="s">
        <v>30</v>
      </c>
      <c r="C8" s="11"/>
      <c r="D8" s="26"/>
      <c r="E8" s="26"/>
      <c r="F8" s="26"/>
      <c r="G8" s="500"/>
      <c r="H8" s="26"/>
      <c r="I8" s="26"/>
      <c r="J8" s="26"/>
      <c r="K8" s="500"/>
      <c r="L8" s="26"/>
      <c r="M8" s="26"/>
      <c r="N8" s="26"/>
      <c r="O8" s="500"/>
      <c r="P8" s="26"/>
      <c r="Q8" s="26"/>
      <c r="R8" s="26"/>
      <c r="S8" s="500"/>
      <c r="T8" s="26"/>
      <c r="U8" s="26"/>
      <c r="V8" s="26"/>
      <c r="W8" s="500"/>
      <c r="X8" s="26"/>
      <c r="Y8" s="26"/>
      <c r="Z8" s="26"/>
      <c r="AA8" s="500"/>
    </row>
    <row r="9" spans="1:27" ht="12" customHeight="1">
      <c r="A9" s="200"/>
      <c r="B9" s="11"/>
      <c r="C9" s="11"/>
      <c r="D9" s="25"/>
      <c r="E9" s="25"/>
      <c r="F9" s="25"/>
      <c r="G9" s="499"/>
      <c r="H9" s="25"/>
      <c r="I9" s="25"/>
      <c r="J9" s="25"/>
      <c r="K9" s="499"/>
      <c r="L9" s="25"/>
      <c r="M9" s="25"/>
      <c r="N9" s="25"/>
      <c r="O9" s="499"/>
      <c r="P9" s="25"/>
      <c r="Q9" s="25"/>
      <c r="R9" s="25"/>
      <c r="S9" s="499"/>
      <c r="T9" s="25"/>
      <c r="U9" s="25"/>
      <c r="V9" s="25"/>
      <c r="W9" s="499"/>
      <c r="X9" s="25"/>
      <c r="Y9" s="25"/>
      <c r="Z9" s="25"/>
      <c r="AA9" s="499"/>
    </row>
    <row r="10" spans="1:27" ht="12" customHeight="1">
      <c r="A10" s="200"/>
      <c r="B10" s="11"/>
      <c r="C10" s="11" t="s">
        <v>31</v>
      </c>
      <c r="D10" s="27">
        <v>41364</v>
      </c>
      <c r="E10" s="27">
        <v>11992</v>
      </c>
      <c r="F10" s="27">
        <v>13867</v>
      </c>
      <c r="G10" s="501">
        <v>15211</v>
      </c>
      <c r="H10" s="27">
        <v>34799</v>
      </c>
      <c r="I10" s="27">
        <v>15118</v>
      </c>
      <c r="J10" s="27">
        <v>15922</v>
      </c>
      <c r="K10" s="501">
        <v>14633</v>
      </c>
      <c r="L10" s="27">
        <v>13748</v>
      </c>
      <c r="M10" s="27">
        <v>13967</v>
      </c>
      <c r="N10" s="27">
        <v>12460</v>
      </c>
      <c r="O10" s="501">
        <v>14625</v>
      </c>
      <c r="P10" s="27">
        <v>13333</v>
      </c>
      <c r="Q10" s="27">
        <v>12812</v>
      </c>
      <c r="R10" s="27">
        <v>17113</v>
      </c>
      <c r="S10" s="501">
        <v>17558</v>
      </c>
      <c r="T10" s="27">
        <v>12191</v>
      </c>
      <c r="U10" s="27">
        <v>14028</v>
      </c>
      <c r="V10" s="27">
        <v>8410</v>
      </c>
      <c r="W10" s="501">
        <v>10805</v>
      </c>
      <c r="X10" s="27">
        <v>8999</v>
      </c>
      <c r="Y10" s="27">
        <v>7789</v>
      </c>
      <c r="Z10" s="27">
        <v>6294</v>
      </c>
      <c r="AA10" s="501">
        <v>5399</v>
      </c>
    </row>
    <row r="11" spans="1:27" ht="12" customHeight="1">
      <c r="A11" s="200"/>
      <c r="B11" s="11"/>
      <c r="C11" s="11" t="s">
        <v>32</v>
      </c>
      <c r="D11" s="27">
        <v>124909</v>
      </c>
      <c r="E11" s="27">
        <v>117071</v>
      </c>
      <c r="F11" s="27">
        <v>112468</v>
      </c>
      <c r="G11" s="501">
        <v>130709</v>
      </c>
      <c r="H11" s="27">
        <v>134618</v>
      </c>
      <c r="I11" s="27">
        <v>134217</v>
      </c>
      <c r="J11" s="27">
        <v>140790</v>
      </c>
      <c r="K11" s="501">
        <f>136972-260</f>
        <v>136712</v>
      </c>
      <c r="L11" s="27">
        <v>137239</v>
      </c>
      <c r="M11" s="27">
        <v>139603</v>
      </c>
      <c r="N11" s="27">
        <v>145135</v>
      </c>
      <c r="O11" s="501">
        <v>144266</v>
      </c>
      <c r="P11" s="27">
        <v>145416</v>
      </c>
      <c r="Q11" s="27">
        <v>157754</v>
      </c>
      <c r="R11" s="27">
        <v>157872</v>
      </c>
      <c r="S11" s="501">
        <v>162762</v>
      </c>
      <c r="T11" s="27">
        <v>149165</v>
      </c>
      <c r="U11" s="27">
        <v>153755</v>
      </c>
      <c r="V11" s="27">
        <v>152654</v>
      </c>
      <c r="W11" s="501">
        <v>157645</v>
      </c>
      <c r="X11" s="27">
        <v>144696</v>
      </c>
      <c r="Y11" s="27">
        <v>157359</v>
      </c>
      <c r="Z11" s="27">
        <v>155024</v>
      </c>
      <c r="AA11" s="501">
        <v>157745</v>
      </c>
    </row>
    <row r="12" spans="1:27" ht="12" customHeight="1">
      <c r="A12" s="200"/>
      <c r="B12" s="11"/>
      <c r="C12" s="11" t="s">
        <v>33</v>
      </c>
      <c r="D12" s="27">
        <v>38259</v>
      </c>
      <c r="E12" s="27">
        <v>36461</v>
      </c>
      <c r="F12" s="27">
        <v>40038</v>
      </c>
      <c r="G12" s="501">
        <v>53966</v>
      </c>
      <c r="H12" s="27">
        <v>42560</v>
      </c>
      <c r="I12" s="27">
        <v>31009</v>
      </c>
      <c r="J12" s="27">
        <v>24354</v>
      </c>
      <c r="K12" s="501">
        <v>28615</v>
      </c>
      <c r="L12" s="27">
        <v>33916</v>
      </c>
      <c r="M12" s="27">
        <v>14420</v>
      </c>
      <c r="N12" s="27">
        <v>18137</v>
      </c>
      <c r="O12" s="501">
        <v>23690</v>
      </c>
      <c r="P12" s="27">
        <v>19154</v>
      </c>
      <c r="Q12" s="27">
        <v>7313</v>
      </c>
      <c r="R12" s="27">
        <v>14849</v>
      </c>
      <c r="S12" s="501">
        <v>11052</v>
      </c>
      <c r="T12" s="27">
        <v>15438</v>
      </c>
      <c r="U12" s="27">
        <v>13312</v>
      </c>
      <c r="V12" s="27">
        <v>3663</v>
      </c>
      <c r="W12" s="501">
        <v>5104</v>
      </c>
      <c r="X12" s="27">
        <v>6008</v>
      </c>
      <c r="Y12" s="27">
        <v>4392</v>
      </c>
      <c r="Z12" s="27">
        <v>2195</v>
      </c>
      <c r="AA12" s="501">
        <v>8162</v>
      </c>
    </row>
    <row r="13" spans="1:27" ht="12" customHeight="1">
      <c r="A13" s="200"/>
      <c r="B13" s="11"/>
      <c r="C13" s="11" t="s">
        <v>34</v>
      </c>
      <c r="D13" s="27">
        <v>2057</v>
      </c>
      <c r="E13" s="27">
        <v>533</v>
      </c>
      <c r="F13" s="27">
        <v>2270</v>
      </c>
      <c r="G13" s="501">
        <v>821</v>
      </c>
      <c r="H13" s="27">
        <v>2541</v>
      </c>
      <c r="I13" s="27">
        <v>870</v>
      </c>
      <c r="J13" s="27">
        <v>2017</v>
      </c>
      <c r="K13" s="501">
        <v>896</v>
      </c>
      <c r="L13" s="27">
        <v>2666</v>
      </c>
      <c r="M13" s="27">
        <v>950</v>
      </c>
      <c r="N13" s="27">
        <v>2116</v>
      </c>
      <c r="O13" s="501">
        <v>899</v>
      </c>
      <c r="P13" s="27">
        <v>2317</v>
      </c>
      <c r="Q13" s="27">
        <v>355</v>
      </c>
      <c r="R13" s="27">
        <v>1822</v>
      </c>
      <c r="S13" s="501">
        <v>1356</v>
      </c>
      <c r="T13" s="27">
        <v>2806</v>
      </c>
      <c r="U13" s="27">
        <v>738</v>
      </c>
      <c r="V13" s="27">
        <v>2018</v>
      </c>
      <c r="W13" s="501">
        <v>2225</v>
      </c>
      <c r="X13" s="27">
        <v>3668</v>
      </c>
      <c r="Y13" s="27">
        <v>1539</v>
      </c>
      <c r="Z13" s="27">
        <v>2075</v>
      </c>
      <c r="AA13" s="501">
        <v>384</v>
      </c>
    </row>
    <row r="14" spans="1:27" ht="12" customHeight="1">
      <c r="A14" s="200"/>
      <c r="B14" s="11"/>
      <c r="C14" s="11" t="s">
        <v>35</v>
      </c>
      <c r="D14" s="27">
        <v>11648</v>
      </c>
      <c r="E14" s="27">
        <v>12460</v>
      </c>
      <c r="F14" s="27">
        <v>10879</v>
      </c>
      <c r="G14" s="501">
        <v>12400</v>
      </c>
      <c r="H14" s="27">
        <v>14641</v>
      </c>
      <c r="I14" s="27">
        <v>14250</v>
      </c>
      <c r="J14" s="27">
        <v>15291</v>
      </c>
      <c r="K14" s="501">
        <f>12084+394</f>
        <v>12478</v>
      </c>
      <c r="L14" s="27">
        <v>14748</v>
      </c>
      <c r="M14" s="27">
        <v>13779</v>
      </c>
      <c r="N14" s="27">
        <v>13275</v>
      </c>
      <c r="O14" s="501">
        <v>13749</v>
      </c>
      <c r="P14" s="27">
        <v>16877</v>
      </c>
      <c r="Q14" s="27">
        <v>15778</v>
      </c>
      <c r="R14" s="27">
        <v>12133</v>
      </c>
      <c r="S14" s="501">
        <v>12665</v>
      </c>
      <c r="T14" s="27">
        <v>15986</v>
      </c>
      <c r="U14" s="27">
        <v>13842</v>
      </c>
      <c r="V14" s="27">
        <v>13462</v>
      </c>
      <c r="W14" s="501">
        <v>16643</v>
      </c>
      <c r="X14" s="27">
        <v>18325</v>
      </c>
      <c r="Y14" s="27">
        <v>15413</v>
      </c>
      <c r="Z14" s="27">
        <v>16063</v>
      </c>
      <c r="AA14" s="501">
        <v>17175</v>
      </c>
    </row>
    <row r="15" spans="1:27" ht="12" customHeight="1">
      <c r="A15" s="201"/>
      <c r="B15" s="12"/>
      <c r="C15" s="12" t="s">
        <v>36</v>
      </c>
      <c r="D15" s="202">
        <v>4791</v>
      </c>
      <c r="E15" s="202">
        <v>4659</v>
      </c>
      <c r="F15" s="202">
        <v>144</v>
      </c>
      <c r="G15" s="502">
        <v>2816</v>
      </c>
      <c r="H15" s="202">
        <v>1883</v>
      </c>
      <c r="I15" s="202">
        <v>193</v>
      </c>
      <c r="J15" s="202">
        <v>128</v>
      </c>
      <c r="K15" s="502">
        <v>607</v>
      </c>
      <c r="L15" s="202">
        <v>593</v>
      </c>
      <c r="M15" s="202">
        <v>204</v>
      </c>
      <c r="N15" s="202">
        <v>768</v>
      </c>
      <c r="O15" s="502">
        <v>668</v>
      </c>
      <c r="P15" s="202">
        <v>390</v>
      </c>
      <c r="Q15" s="202">
        <v>409</v>
      </c>
      <c r="R15" s="202">
        <v>405</v>
      </c>
      <c r="S15" s="502">
        <v>4785</v>
      </c>
      <c r="T15" s="202">
        <v>1805</v>
      </c>
      <c r="U15" s="202">
        <v>1863</v>
      </c>
      <c r="V15" s="202">
        <v>1857</v>
      </c>
      <c r="W15" s="502">
        <v>1556</v>
      </c>
      <c r="X15" s="202">
        <v>1559</v>
      </c>
      <c r="Y15" s="202">
        <v>1558</v>
      </c>
      <c r="Z15" s="202">
        <v>19</v>
      </c>
      <c r="AA15" s="502">
        <v>162</v>
      </c>
    </row>
    <row r="16" spans="1:27" ht="12" customHeight="1">
      <c r="A16" s="200"/>
      <c r="B16" s="11"/>
      <c r="C16" s="11"/>
      <c r="D16" s="27"/>
      <c r="E16" s="27"/>
      <c r="F16" s="27"/>
      <c r="G16" s="501"/>
      <c r="H16" s="27"/>
      <c r="I16" s="27"/>
      <c r="J16" s="27"/>
      <c r="K16" s="501"/>
      <c r="L16" s="27"/>
      <c r="M16" s="27"/>
      <c r="N16" s="27"/>
      <c r="O16" s="501"/>
      <c r="P16" s="27"/>
      <c r="Q16" s="27"/>
      <c r="R16" s="27"/>
      <c r="S16" s="501"/>
      <c r="T16" s="27"/>
      <c r="U16" s="27"/>
      <c r="V16" s="27"/>
      <c r="W16" s="501"/>
      <c r="X16" s="27"/>
      <c r="Y16" s="27"/>
      <c r="Z16" s="27"/>
      <c r="AA16" s="501"/>
    </row>
    <row r="17" spans="1:27" ht="12" customHeight="1">
      <c r="A17" s="203"/>
      <c r="B17" s="131" t="s">
        <v>37</v>
      </c>
      <c r="C17" s="131"/>
      <c r="D17" s="28">
        <v>223028</v>
      </c>
      <c r="E17" s="28">
        <v>183176</v>
      </c>
      <c r="F17" s="28">
        <v>179666</v>
      </c>
      <c r="G17" s="503">
        <v>215923</v>
      </c>
      <c r="H17" s="28">
        <v>231042</v>
      </c>
      <c r="I17" s="28">
        <v>195657</v>
      </c>
      <c r="J17" s="28">
        <v>198502</v>
      </c>
      <c r="K17" s="503">
        <v>193941</v>
      </c>
      <c r="L17" s="28">
        <v>202910</v>
      </c>
      <c r="M17" s="28">
        <v>182923</v>
      </c>
      <c r="N17" s="28">
        <v>191891</v>
      </c>
      <c r="O17" s="503">
        <v>197897</v>
      </c>
      <c r="P17" s="28">
        <v>197487</v>
      </c>
      <c r="Q17" s="28">
        <v>194421</v>
      </c>
      <c r="R17" s="28">
        <v>204194</v>
      </c>
      <c r="S17" s="503">
        <v>210178</v>
      </c>
      <c r="T17" s="28">
        <v>197391</v>
      </c>
      <c r="U17" s="28">
        <v>197538</v>
      </c>
      <c r="V17" s="28">
        <v>182064</v>
      </c>
      <c r="W17" s="503">
        <v>193978</v>
      </c>
      <c r="X17" s="28">
        <v>183255</v>
      </c>
      <c r="Y17" s="28">
        <v>188050</v>
      </c>
      <c r="Z17" s="28">
        <v>181670</v>
      </c>
      <c r="AA17" s="503">
        <v>189027</v>
      </c>
    </row>
    <row r="18" spans="1:27" ht="12" customHeight="1">
      <c r="A18" s="200"/>
      <c r="B18" s="11"/>
      <c r="C18" s="11"/>
      <c r="D18" s="27"/>
      <c r="E18" s="27"/>
      <c r="F18" s="27"/>
      <c r="G18" s="501"/>
      <c r="H18" s="27"/>
      <c r="I18" s="27"/>
      <c r="J18" s="27"/>
      <c r="K18" s="501"/>
      <c r="L18" s="27"/>
      <c r="M18" s="27"/>
      <c r="N18" s="27"/>
      <c r="O18" s="501"/>
      <c r="P18" s="27"/>
      <c r="Q18" s="27"/>
      <c r="R18" s="27"/>
      <c r="S18" s="501"/>
      <c r="T18" s="27"/>
      <c r="U18" s="27"/>
      <c r="V18" s="27"/>
      <c r="W18" s="501"/>
      <c r="X18" s="27"/>
      <c r="Y18" s="27"/>
      <c r="Z18" s="27"/>
      <c r="AA18" s="501"/>
    </row>
    <row r="19" spans="1:27" ht="12" customHeight="1">
      <c r="A19" s="200"/>
      <c r="B19" s="10" t="s">
        <v>38</v>
      </c>
      <c r="C19" s="11"/>
      <c r="D19" s="27"/>
      <c r="E19" s="27"/>
      <c r="F19" s="27"/>
      <c r="G19" s="501"/>
      <c r="H19" s="27"/>
      <c r="I19" s="27"/>
      <c r="J19" s="27"/>
      <c r="K19" s="501"/>
      <c r="L19" s="27"/>
      <c r="M19" s="27"/>
      <c r="N19" s="27"/>
      <c r="O19" s="501"/>
      <c r="P19" s="27"/>
      <c r="Q19" s="27"/>
      <c r="R19" s="27"/>
      <c r="S19" s="501"/>
      <c r="T19" s="27"/>
      <c r="U19" s="27"/>
      <c r="V19" s="27"/>
      <c r="W19" s="501"/>
      <c r="X19" s="27"/>
      <c r="Y19" s="27"/>
      <c r="Z19" s="27"/>
      <c r="AA19" s="501"/>
    </row>
    <row r="20" spans="1:27" ht="12" customHeight="1">
      <c r="A20" s="200"/>
      <c r="B20" s="11"/>
      <c r="C20" s="11"/>
      <c r="D20" s="27"/>
      <c r="E20" s="27"/>
      <c r="F20" s="27"/>
      <c r="G20" s="501"/>
      <c r="H20" s="27"/>
      <c r="I20" s="27"/>
      <c r="J20" s="27"/>
      <c r="K20" s="501"/>
      <c r="L20" s="27"/>
      <c r="M20" s="27"/>
      <c r="N20" s="27"/>
      <c r="O20" s="501"/>
      <c r="P20" s="27"/>
      <c r="Q20" s="27"/>
      <c r="R20" s="27"/>
      <c r="S20" s="501"/>
      <c r="T20" s="27"/>
      <c r="U20" s="27"/>
      <c r="V20" s="27"/>
      <c r="W20" s="501"/>
      <c r="X20" s="27"/>
      <c r="Y20" s="27"/>
      <c r="Z20" s="27"/>
      <c r="AA20" s="501"/>
    </row>
    <row r="21" spans="1:27" ht="12" customHeight="1">
      <c r="A21" s="200"/>
      <c r="B21" s="11"/>
      <c r="C21" s="11" t="s">
        <v>39</v>
      </c>
      <c r="D21" s="27">
        <v>521526</v>
      </c>
      <c r="E21" s="27">
        <v>512170</v>
      </c>
      <c r="F21" s="27">
        <v>512645</v>
      </c>
      <c r="G21" s="501">
        <v>510962</v>
      </c>
      <c r="H21" s="27">
        <v>505277</v>
      </c>
      <c r="I21" s="27">
        <v>501989</v>
      </c>
      <c r="J21" s="27">
        <v>496251</v>
      </c>
      <c r="K21" s="501">
        <f>493319+300</f>
        <v>493619</v>
      </c>
      <c r="L21" s="27">
        <v>492312</v>
      </c>
      <c r="M21" s="27">
        <v>487346</v>
      </c>
      <c r="N21" s="27">
        <v>481879</v>
      </c>
      <c r="O21" s="501">
        <v>487778</v>
      </c>
      <c r="P21" s="27">
        <v>474692</v>
      </c>
      <c r="Q21" s="27">
        <v>482082</v>
      </c>
      <c r="R21" s="27">
        <v>480666</v>
      </c>
      <c r="S21" s="501">
        <v>493204</v>
      </c>
      <c r="T21" s="27">
        <v>478515</v>
      </c>
      <c r="U21" s="27">
        <v>477633</v>
      </c>
      <c r="V21" s="27">
        <v>474162</v>
      </c>
      <c r="W21" s="501">
        <v>483174</v>
      </c>
      <c r="X21" s="27">
        <v>458620</v>
      </c>
      <c r="Y21" s="27">
        <v>457842</v>
      </c>
      <c r="Z21" s="27">
        <v>456532</v>
      </c>
      <c r="AA21" s="501">
        <v>458343</v>
      </c>
    </row>
    <row r="22" spans="1:27" ht="13.5" customHeight="1">
      <c r="A22" s="200"/>
      <c r="B22" s="11"/>
      <c r="C22" s="42" t="s">
        <v>186</v>
      </c>
      <c r="D22" s="27">
        <v>315305</v>
      </c>
      <c r="E22" s="27">
        <v>313836</v>
      </c>
      <c r="F22" s="27">
        <v>316269</v>
      </c>
      <c r="G22" s="501">
        <f>311066-G23</f>
        <v>93357</v>
      </c>
      <c r="H22" s="27">
        <v>314685</v>
      </c>
      <c r="I22" s="27">
        <v>314211</v>
      </c>
      <c r="J22" s="27">
        <v>377986</v>
      </c>
      <c r="K22" s="501">
        <f>381199-K23</f>
        <v>163304</v>
      </c>
      <c r="L22" s="27">
        <v>161265</v>
      </c>
      <c r="M22" s="27">
        <v>159257</v>
      </c>
      <c r="N22" s="27">
        <v>159344</v>
      </c>
      <c r="O22" s="501">
        <v>259984</v>
      </c>
      <c r="P22" s="27">
        <v>253299</v>
      </c>
      <c r="Q22" s="27">
        <v>259108</v>
      </c>
      <c r="R22" s="27">
        <v>257548</v>
      </c>
      <c r="S22" s="501">
        <v>260909</v>
      </c>
      <c r="T22" s="27">
        <v>255022</v>
      </c>
      <c r="U22" s="27">
        <v>251200</v>
      </c>
      <c r="V22" s="27">
        <v>255916</v>
      </c>
      <c r="W22" s="501">
        <v>260165</v>
      </c>
      <c r="X22" s="27">
        <v>237911</v>
      </c>
      <c r="Y22" s="27">
        <v>235228</v>
      </c>
      <c r="Z22" s="27">
        <v>229544</v>
      </c>
      <c r="AA22" s="501">
        <v>229174</v>
      </c>
    </row>
    <row r="23" spans="1:27" ht="13.5" customHeight="1">
      <c r="A23" s="200"/>
      <c r="B23" s="11"/>
      <c r="C23" s="42" t="s">
        <v>185</v>
      </c>
      <c r="D23" s="27"/>
      <c r="E23" s="27"/>
      <c r="F23" s="27"/>
      <c r="G23" s="501">
        <v>217709</v>
      </c>
      <c r="H23" s="27"/>
      <c r="I23" s="27"/>
      <c r="J23" s="27"/>
      <c r="K23" s="501">
        <v>217895</v>
      </c>
      <c r="L23" s="27">
        <v>218105</v>
      </c>
      <c r="M23" s="27">
        <v>218235</v>
      </c>
      <c r="N23" s="27">
        <v>218238</v>
      </c>
      <c r="O23" s="501">
        <v>218502</v>
      </c>
      <c r="P23" s="27">
        <v>218128</v>
      </c>
      <c r="Q23" s="27">
        <v>218457</v>
      </c>
      <c r="R23" s="27">
        <v>218502</v>
      </c>
      <c r="S23" s="501">
        <v>217935</v>
      </c>
      <c r="T23" s="27">
        <v>217956</v>
      </c>
      <c r="U23" s="27">
        <v>218185</v>
      </c>
      <c r="V23" s="27">
        <v>218040</v>
      </c>
      <c r="W23" s="501">
        <v>218098</v>
      </c>
      <c r="X23" s="27">
        <v>211654</v>
      </c>
      <c r="Y23" s="27">
        <v>212166</v>
      </c>
      <c r="Z23" s="27">
        <v>212165</v>
      </c>
      <c r="AA23" s="501">
        <v>212284</v>
      </c>
    </row>
    <row r="24" spans="1:27" ht="12" customHeight="1">
      <c r="A24" s="200"/>
      <c r="B24" s="11"/>
      <c r="C24" s="11" t="s">
        <v>40</v>
      </c>
      <c r="D24" s="27">
        <v>0</v>
      </c>
      <c r="E24" s="27">
        <v>0</v>
      </c>
      <c r="F24" s="27">
        <v>0</v>
      </c>
      <c r="G24" s="501">
        <v>0</v>
      </c>
      <c r="H24" s="27">
        <v>0</v>
      </c>
      <c r="I24" s="27">
        <v>0</v>
      </c>
      <c r="J24" s="27">
        <v>0</v>
      </c>
      <c r="K24" s="501">
        <v>5</v>
      </c>
      <c r="L24" s="27">
        <v>5</v>
      </c>
      <c r="M24" s="27">
        <v>14</v>
      </c>
      <c r="N24" s="27">
        <v>0</v>
      </c>
      <c r="O24" s="501">
        <v>0</v>
      </c>
      <c r="P24" s="27">
        <v>0</v>
      </c>
      <c r="Q24" s="27">
        <v>0</v>
      </c>
      <c r="R24" s="27">
        <v>13</v>
      </c>
      <c r="S24" s="501">
        <v>1000</v>
      </c>
      <c r="T24" s="27">
        <v>976</v>
      </c>
      <c r="U24" s="27">
        <v>1078</v>
      </c>
      <c r="V24" s="27">
        <v>1046</v>
      </c>
      <c r="W24" s="501">
        <v>1078</v>
      </c>
      <c r="X24" s="27">
        <v>1387</v>
      </c>
      <c r="Y24" s="27">
        <v>1288</v>
      </c>
      <c r="Z24" s="27">
        <v>1165</v>
      </c>
      <c r="AA24" s="501">
        <v>1324</v>
      </c>
    </row>
    <row r="25" spans="1:27" s="2" customFormat="1" ht="12" customHeight="1">
      <c r="A25" s="200"/>
      <c r="B25" s="11"/>
      <c r="C25" s="11" t="s">
        <v>41</v>
      </c>
      <c r="D25" s="27">
        <v>774</v>
      </c>
      <c r="E25" s="27">
        <v>837</v>
      </c>
      <c r="F25" s="27">
        <v>898</v>
      </c>
      <c r="G25" s="501">
        <v>532</v>
      </c>
      <c r="H25" s="27">
        <v>498</v>
      </c>
      <c r="I25" s="27">
        <v>321</v>
      </c>
      <c r="J25" s="27">
        <v>274</v>
      </c>
      <c r="K25" s="501">
        <v>238</v>
      </c>
      <c r="L25" s="27">
        <v>280</v>
      </c>
      <c r="M25" s="27">
        <v>209</v>
      </c>
      <c r="N25" s="27">
        <v>408</v>
      </c>
      <c r="O25" s="501">
        <v>155</v>
      </c>
      <c r="P25" s="27">
        <v>96</v>
      </c>
      <c r="Q25" s="27">
        <v>80</v>
      </c>
      <c r="R25" s="27">
        <v>77</v>
      </c>
      <c r="S25" s="501">
        <v>47</v>
      </c>
      <c r="T25" s="27">
        <v>47</v>
      </c>
      <c r="U25" s="27">
        <v>47</v>
      </c>
      <c r="V25" s="27">
        <v>46</v>
      </c>
      <c r="W25" s="501">
        <v>73</v>
      </c>
      <c r="X25" s="27">
        <v>59</v>
      </c>
      <c r="Y25" s="27">
        <v>59</v>
      </c>
      <c r="Z25" s="27">
        <v>147</v>
      </c>
      <c r="AA25" s="501">
        <v>59</v>
      </c>
    </row>
    <row r="26" spans="1:27" ht="12" customHeight="1">
      <c r="A26" s="201"/>
      <c r="B26" s="12"/>
      <c r="C26" s="12" t="s">
        <v>42</v>
      </c>
      <c r="D26" s="202">
        <v>26099</v>
      </c>
      <c r="E26" s="202">
        <v>24234</v>
      </c>
      <c r="F26" s="202">
        <v>15363</v>
      </c>
      <c r="G26" s="502">
        <v>19361</v>
      </c>
      <c r="H26" s="202">
        <v>25210</v>
      </c>
      <c r="I26" s="202">
        <v>25885</v>
      </c>
      <c r="J26" s="202">
        <v>23554</v>
      </c>
      <c r="K26" s="502">
        <f>21359+260+627</f>
        <v>22246</v>
      </c>
      <c r="L26" s="202">
        <v>21732</v>
      </c>
      <c r="M26" s="202">
        <v>21497</v>
      </c>
      <c r="N26" s="202">
        <v>81790</v>
      </c>
      <c r="O26" s="502">
        <v>26460</v>
      </c>
      <c r="P26" s="202">
        <v>25288</v>
      </c>
      <c r="Q26" s="202">
        <v>26314</v>
      </c>
      <c r="R26" s="202">
        <v>23315</v>
      </c>
      <c r="S26" s="502">
        <v>23751</v>
      </c>
      <c r="T26" s="202">
        <v>22074</v>
      </c>
      <c r="U26" s="202">
        <v>18864</v>
      </c>
      <c r="V26" s="202">
        <v>17758</v>
      </c>
      <c r="W26" s="502">
        <v>18963</v>
      </c>
      <c r="X26" s="202">
        <v>16497</v>
      </c>
      <c r="Y26" s="202">
        <v>18484</v>
      </c>
      <c r="Z26" s="202">
        <v>20283</v>
      </c>
      <c r="AA26" s="502">
        <v>19450</v>
      </c>
    </row>
    <row r="27" spans="1:27" s="2" customFormat="1" ht="12" customHeight="1">
      <c r="A27" s="200"/>
      <c r="B27" s="11"/>
      <c r="C27" s="11"/>
      <c r="D27" s="27"/>
      <c r="E27" s="27"/>
      <c r="F27" s="27"/>
      <c r="G27" s="501"/>
      <c r="H27" s="27"/>
      <c r="I27" s="27"/>
      <c r="J27" s="27"/>
      <c r="K27" s="501"/>
      <c r="L27" s="27"/>
      <c r="M27" s="27"/>
      <c r="N27" s="27"/>
      <c r="O27" s="501"/>
      <c r="P27" s="27"/>
      <c r="Q27" s="27"/>
      <c r="R27" s="27"/>
      <c r="S27" s="501"/>
      <c r="T27" s="27"/>
      <c r="U27" s="27"/>
      <c r="V27" s="27"/>
      <c r="W27" s="501"/>
      <c r="X27" s="27"/>
      <c r="Y27" s="27"/>
      <c r="Z27" s="27"/>
      <c r="AA27" s="501"/>
    </row>
    <row r="28" spans="1:27" ht="12" customHeight="1">
      <c r="A28" s="203"/>
      <c r="B28" s="131" t="s">
        <v>43</v>
      </c>
      <c r="C28" s="131"/>
      <c r="D28" s="28">
        <v>863704</v>
      </c>
      <c r="E28" s="28">
        <v>851077</v>
      </c>
      <c r="F28" s="28">
        <v>845175</v>
      </c>
      <c r="G28" s="503">
        <v>841921</v>
      </c>
      <c r="H28" s="28">
        <v>845670</v>
      </c>
      <c r="I28" s="28">
        <v>842406</v>
      </c>
      <c r="J28" s="28">
        <v>898065</v>
      </c>
      <c r="K28" s="503">
        <f>SUM(K21:K26)</f>
        <v>897307</v>
      </c>
      <c r="L28" s="28">
        <v>893699</v>
      </c>
      <c r="M28" s="28">
        <v>886558</v>
      </c>
      <c r="N28" s="28">
        <v>941659</v>
      </c>
      <c r="O28" s="503">
        <v>992879</v>
      </c>
      <c r="P28" s="28">
        <v>971503</v>
      </c>
      <c r="Q28" s="28">
        <v>986041</v>
      </c>
      <c r="R28" s="28">
        <v>980121</v>
      </c>
      <c r="S28" s="503">
        <v>996846</v>
      </c>
      <c r="T28" s="28">
        <v>974590</v>
      </c>
      <c r="U28" s="28">
        <v>967007</v>
      </c>
      <c r="V28" s="28">
        <v>966968</v>
      </c>
      <c r="W28" s="503">
        <v>981551</v>
      </c>
      <c r="X28" s="28">
        <v>926128</v>
      </c>
      <c r="Y28" s="28">
        <v>925067</v>
      </c>
      <c r="Z28" s="28">
        <v>919836</v>
      </c>
      <c r="AA28" s="503">
        <v>920634</v>
      </c>
    </row>
    <row r="29" spans="1:27" ht="12" customHeight="1">
      <c r="A29" s="200"/>
      <c r="B29" s="11"/>
      <c r="C29" s="11"/>
      <c r="D29" s="29"/>
      <c r="E29" s="29"/>
      <c r="F29" s="29"/>
      <c r="G29" s="504"/>
      <c r="H29" s="29"/>
      <c r="I29" s="29"/>
      <c r="J29" s="29"/>
      <c r="K29" s="504"/>
      <c r="L29" s="29"/>
      <c r="M29" s="29"/>
      <c r="N29" s="29"/>
      <c r="O29" s="504"/>
      <c r="P29" s="29"/>
      <c r="Q29" s="29"/>
      <c r="R29" s="29"/>
      <c r="S29" s="504"/>
      <c r="T29" s="29"/>
      <c r="U29" s="29"/>
      <c r="V29" s="29"/>
      <c r="W29" s="504"/>
      <c r="X29" s="29"/>
      <c r="Y29" s="29"/>
      <c r="Z29" s="29"/>
      <c r="AA29" s="504"/>
    </row>
    <row r="30" spans="1:27" ht="12" customHeight="1" thickBot="1">
      <c r="A30" s="204" t="s">
        <v>44</v>
      </c>
      <c r="B30" s="16"/>
      <c r="C30" s="16"/>
      <c r="D30" s="30">
        <v>1086732</v>
      </c>
      <c r="E30" s="30">
        <v>1034253</v>
      </c>
      <c r="F30" s="30">
        <v>1024841</v>
      </c>
      <c r="G30" s="505">
        <v>1057844</v>
      </c>
      <c r="H30" s="30">
        <v>1076712</v>
      </c>
      <c r="I30" s="30">
        <v>1038063</v>
      </c>
      <c r="J30" s="30">
        <v>1096567</v>
      </c>
      <c r="K30" s="505">
        <f>SUM(K17,K28)</f>
        <v>1091248</v>
      </c>
      <c r="L30" s="30">
        <v>1096609</v>
      </c>
      <c r="M30" s="30">
        <v>1069481</v>
      </c>
      <c r="N30" s="30">
        <v>1133550</v>
      </c>
      <c r="O30" s="505">
        <v>1190776</v>
      </c>
      <c r="P30" s="30">
        <v>1168990</v>
      </c>
      <c r="Q30" s="30">
        <v>1180462</v>
      </c>
      <c r="R30" s="30">
        <v>1184315</v>
      </c>
      <c r="S30" s="505">
        <v>1207024</v>
      </c>
      <c r="T30" s="30">
        <v>1171981</v>
      </c>
      <c r="U30" s="30">
        <v>1164545</v>
      </c>
      <c r="V30" s="30">
        <v>1149032</v>
      </c>
      <c r="W30" s="505">
        <v>1175529</v>
      </c>
      <c r="X30" s="30">
        <v>1109383</v>
      </c>
      <c r="Y30" s="30">
        <v>1113117</v>
      </c>
      <c r="Z30" s="30">
        <v>1101506</v>
      </c>
      <c r="AA30" s="505">
        <v>1109661</v>
      </c>
    </row>
    <row r="31" spans="1:27" ht="12" customHeight="1" thickTop="1">
      <c r="A31" s="200"/>
      <c r="B31" s="11"/>
      <c r="C31" s="11"/>
      <c r="D31" s="27"/>
      <c r="E31" s="27"/>
      <c r="F31" s="27"/>
      <c r="G31" s="501"/>
      <c r="H31" s="27"/>
      <c r="I31" s="27"/>
      <c r="J31" s="27"/>
      <c r="K31" s="501"/>
      <c r="L31" s="27"/>
      <c r="M31" s="27"/>
      <c r="N31" s="27"/>
      <c r="O31" s="501"/>
      <c r="P31" s="27"/>
      <c r="Q31" s="27"/>
      <c r="R31" s="27"/>
      <c r="S31" s="501"/>
      <c r="T31" s="27"/>
      <c r="U31" s="27"/>
      <c r="V31" s="27"/>
      <c r="W31" s="501"/>
      <c r="X31" s="27"/>
      <c r="Y31" s="27"/>
      <c r="Z31" s="27"/>
      <c r="AA31" s="501"/>
    </row>
    <row r="32" spans="1:27" ht="12" customHeight="1">
      <c r="A32" s="199" t="s">
        <v>45</v>
      </c>
      <c r="B32" s="11"/>
      <c r="C32" s="11"/>
      <c r="D32" s="27"/>
      <c r="E32" s="27"/>
      <c r="F32" s="27"/>
      <c r="G32" s="501"/>
      <c r="H32" s="27"/>
      <c r="I32" s="27"/>
      <c r="J32" s="27"/>
      <c r="K32" s="501"/>
      <c r="L32" s="27"/>
      <c r="M32" s="27"/>
      <c r="N32" s="27"/>
      <c r="O32" s="501"/>
      <c r="P32" s="27"/>
      <c r="Q32" s="27"/>
      <c r="R32" s="27"/>
      <c r="S32" s="501"/>
      <c r="T32" s="27"/>
      <c r="U32" s="27"/>
      <c r="V32" s="27"/>
      <c r="W32" s="501"/>
      <c r="X32" s="27"/>
      <c r="Y32" s="27"/>
      <c r="Z32" s="27"/>
      <c r="AA32" s="501"/>
    </row>
    <row r="33" spans="1:27" ht="12" customHeight="1">
      <c r="A33" s="200"/>
      <c r="B33" s="11"/>
      <c r="C33" s="11"/>
      <c r="D33" s="27"/>
      <c r="E33" s="27"/>
      <c r="F33" s="27"/>
      <c r="G33" s="501"/>
      <c r="H33" s="27"/>
      <c r="I33" s="27"/>
      <c r="J33" s="27"/>
      <c r="K33" s="501"/>
      <c r="L33" s="27"/>
      <c r="M33" s="27"/>
      <c r="N33" s="27"/>
      <c r="O33" s="501"/>
      <c r="P33" s="27"/>
      <c r="Q33" s="27"/>
      <c r="R33" s="27"/>
      <c r="S33" s="501"/>
      <c r="T33" s="27"/>
      <c r="U33" s="27"/>
      <c r="V33" s="27"/>
      <c r="W33" s="501"/>
      <c r="X33" s="27"/>
      <c r="Y33" s="27"/>
      <c r="Z33" s="27"/>
      <c r="AA33" s="501"/>
    </row>
    <row r="34" spans="1:27" ht="12" customHeight="1">
      <c r="A34" s="200"/>
      <c r="B34" s="10" t="s">
        <v>46</v>
      </c>
      <c r="C34" s="11"/>
      <c r="D34" s="27"/>
      <c r="E34" s="27"/>
      <c r="F34" s="27"/>
      <c r="G34" s="501"/>
      <c r="H34" s="27"/>
      <c r="I34" s="27"/>
      <c r="J34" s="27"/>
      <c r="K34" s="501"/>
      <c r="L34" s="27"/>
      <c r="M34" s="27"/>
      <c r="N34" s="27"/>
      <c r="O34" s="501"/>
      <c r="P34" s="27"/>
      <c r="Q34" s="27"/>
      <c r="R34" s="27"/>
      <c r="S34" s="501"/>
      <c r="T34" s="27"/>
      <c r="U34" s="27"/>
      <c r="V34" s="27"/>
      <c r="W34" s="501"/>
      <c r="X34" s="27"/>
      <c r="Y34" s="27"/>
      <c r="Z34" s="27"/>
      <c r="AA34" s="501"/>
    </row>
    <row r="35" spans="1:27" ht="12" customHeight="1">
      <c r="A35" s="200"/>
      <c r="B35" s="11"/>
      <c r="C35" s="132"/>
      <c r="D35" s="27"/>
      <c r="E35" s="27"/>
      <c r="F35" s="27"/>
      <c r="G35" s="501"/>
      <c r="H35" s="27"/>
      <c r="I35" s="27"/>
      <c r="J35" s="27"/>
      <c r="K35" s="501"/>
      <c r="L35" s="27"/>
      <c r="M35" s="27"/>
      <c r="N35" s="27"/>
      <c r="O35" s="501"/>
      <c r="P35" s="27"/>
      <c r="Q35" s="27"/>
      <c r="R35" s="27"/>
      <c r="S35" s="501"/>
      <c r="T35" s="27"/>
      <c r="U35" s="27"/>
      <c r="V35" s="27"/>
      <c r="W35" s="501"/>
      <c r="X35" s="27"/>
      <c r="Y35" s="27"/>
      <c r="Z35" s="27"/>
      <c r="AA35" s="501"/>
    </row>
    <row r="36" spans="1:27" ht="12" customHeight="1">
      <c r="A36" s="200"/>
      <c r="B36" s="11"/>
      <c r="C36" s="11" t="s">
        <v>47</v>
      </c>
      <c r="D36" s="27">
        <v>64908</v>
      </c>
      <c r="E36" s="27">
        <v>24619</v>
      </c>
      <c r="F36" s="27">
        <v>24703</v>
      </c>
      <c r="G36" s="501">
        <v>35344</v>
      </c>
      <c r="H36" s="27">
        <v>25947</v>
      </c>
      <c r="I36" s="27">
        <v>48187</v>
      </c>
      <c r="J36" s="27">
        <v>49853</v>
      </c>
      <c r="K36" s="501">
        <f>58188+494</f>
        <v>58682</v>
      </c>
      <c r="L36" s="27">
        <v>73658</v>
      </c>
      <c r="M36" s="27">
        <v>101806</v>
      </c>
      <c r="N36" s="27">
        <v>103469</v>
      </c>
      <c r="O36" s="501">
        <v>110858</v>
      </c>
      <c r="P36" s="27">
        <v>129088</v>
      </c>
      <c r="Q36" s="27">
        <v>65691</v>
      </c>
      <c r="R36" s="27">
        <v>100013</v>
      </c>
      <c r="S36" s="501">
        <v>136906</v>
      </c>
      <c r="T36" s="27">
        <v>128663</v>
      </c>
      <c r="U36" s="27">
        <v>157422</v>
      </c>
      <c r="V36" s="27">
        <v>90039</v>
      </c>
      <c r="W36" s="501">
        <v>72589</v>
      </c>
      <c r="X36" s="27">
        <v>33142</v>
      </c>
      <c r="Y36" s="27">
        <v>59697</v>
      </c>
      <c r="Z36" s="27">
        <v>48496</v>
      </c>
      <c r="AA36" s="501">
        <v>35191</v>
      </c>
    </row>
    <row r="37" spans="1:27" ht="12" customHeight="1">
      <c r="A37" s="200"/>
      <c r="B37" s="11"/>
      <c r="C37" s="11" t="s">
        <v>48</v>
      </c>
      <c r="D37" s="27">
        <v>64714</v>
      </c>
      <c r="E37" s="27">
        <v>50623</v>
      </c>
      <c r="F37" s="27">
        <v>36800</v>
      </c>
      <c r="G37" s="501">
        <v>40341</v>
      </c>
      <c r="H37" s="27">
        <v>62989</v>
      </c>
      <c r="I37" s="27">
        <f>68482+4502</f>
        <v>72984</v>
      </c>
      <c r="J37" s="27">
        <f>89704+2921</f>
        <v>92625</v>
      </c>
      <c r="K37" s="501">
        <f>100554-494</f>
        <v>100060</v>
      </c>
      <c r="L37" s="27">
        <v>103869</v>
      </c>
      <c r="M37" s="27">
        <v>82908</v>
      </c>
      <c r="N37" s="27">
        <v>128592</v>
      </c>
      <c r="O37" s="501">
        <v>65131</v>
      </c>
      <c r="P37" s="27">
        <v>51656</v>
      </c>
      <c r="Q37" s="27">
        <v>48659</v>
      </c>
      <c r="R37" s="27">
        <v>38576</v>
      </c>
      <c r="S37" s="501">
        <v>26152</v>
      </c>
      <c r="T37" s="27">
        <v>25069</v>
      </c>
      <c r="U37" s="27">
        <v>23401</v>
      </c>
      <c r="V37" s="27">
        <v>23021</v>
      </c>
      <c r="W37" s="501">
        <v>22600</v>
      </c>
      <c r="X37" s="27">
        <v>25222</v>
      </c>
      <c r="Y37" s="27">
        <v>14173</v>
      </c>
      <c r="Z37" s="27">
        <v>9036</v>
      </c>
      <c r="AA37" s="501">
        <v>8757</v>
      </c>
    </row>
    <row r="38" spans="1:27" ht="12" customHeight="1">
      <c r="A38" s="200"/>
      <c r="B38" s="11"/>
      <c r="C38" s="11" t="s">
        <v>49</v>
      </c>
      <c r="D38" s="27">
        <v>81090</v>
      </c>
      <c r="E38" s="27">
        <v>75266</v>
      </c>
      <c r="F38" s="27">
        <v>78668</v>
      </c>
      <c r="G38" s="501">
        <v>115723</v>
      </c>
      <c r="H38" s="27">
        <v>102343</v>
      </c>
      <c r="I38" s="27">
        <f>98733-4502</f>
        <v>94231</v>
      </c>
      <c r="J38" s="27">
        <f>130646-2921</f>
        <v>127725</v>
      </c>
      <c r="K38" s="501">
        <f>103549</f>
        <v>103549</v>
      </c>
      <c r="L38" s="27">
        <v>84741</v>
      </c>
      <c r="M38" s="27">
        <v>80767</v>
      </c>
      <c r="N38" s="27">
        <v>88541</v>
      </c>
      <c r="O38" s="501">
        <v>110361</v>
      </c>
      <c r="P38" s="27">
        <v>84835</v>
      </c>
      <c r="Q38" s="27">
        <v>100012</v>
      </c>
      <c r="R38" s="27">
        <v>101741</v>
      </c>
      <c r="S38" s="501">
        <v>140182</v>
      </c>
      <c r="T38" s="27">
        <v>107931</v>
      </c>
      <c r="U38" s="27">
        <v>98363</v>
      </c>
      <c r="V38" s="27">
        <v>99740</v>
      </c>
      <c r="W38" s="501">
        <v>136623</v>
      </c>
      <c r="X38" s="27">
        <v>114154</v>
      </c>
      <c r="Y38" s="27">
        <v>114507</v>
      </c>
      <c r="Z38" s="27">
        <v>109721</v>
      </c>
      <c r="AA38" s="501">
        <v>135446</v>
      </c>
    </row>
    <row r="39" spans="1:27" s="2" customFormat="1" ht="12" customHeight="1">
      <c r="A39" s="200"/>
      <c r="B39" s="11"/>
      <c r="C39" s="11" t="s">
        <v>50</v>
      </c>
      <c r="D39" s="27">
        <v>873</v>
      </c>
      <c r="E39" s="27">
        <v>1715</v>
      </c>
      <c r="F39" s="27">
        <v>2092</v>
      </c>
      <c r="G39" s="501">
        <v>762</v>
      </c>
      <c r="H39" s="27">
        <v>2898</v>
      </c>
      <c r="I39" s="27">
        <v>1055</v>
      </c>
      <c r="J39" s="27">
        <v>1876</v>
      </c>
      <c r="K39" s="501">
        <v>759</v>
      </c>
      <c r="L39" s="27">
        <v>3015</v>
      </c>
      <c r="M39" s="27">
        <v>1209</v>
      </c>
      <c r="N39" s="27">
        <v>3703</v>
      </c>
      <c r="O39" s="501">
        <v>1778</v>
      </c>
      <c r="P39" s="27">
        <v>358</v>
      </c>
      <c r="Q39" s="27">
        <v>1034</v>
      </c>
      <c r="R39" s="27">
        <v>1760</v>
      </c>
      <c r="S39" s="501">
        <v>1399</v>
      </c>
      <c r="T39" s="27">
        <v>493</v>
      </c>
      <c r="U39" s="27">
        <v>1297</v>
      </c>
      <c r="V39" s="27">
        <v>1394</v>
      </c>
      <c r="W39" s="501">
        <v>719</v>
      </c>
      <c r="X39" s="27">
        <v>609</v>
      </c>
      <c r="Y39" s="27">
        <v>493</v>
      </c>
      <c r="Z39" s="27">
        <v>1163</v>
      </c>
      <c r="AA39" s="501">
        <v>324</v>
      </c>
    </row>
    <row r="40" spans="1:27" ht="12" customHeight="1">
      <c r="A40" s="200"/>
      <c r="B40" s="11"/>
      <c r="C40" s="11" t="s">
        <v>51</v>
      </c>
      <c r="D40" s="27">
        <v>3147</v>
      </c>
      <c r="E40" s="27">
        <v>2861</v>
      </c>
      <c r="F40" s="27">
        <v>3211</v>
      </c>
      <c r="G40" s="501">
        <v>5668</v>
      </c>
      <c r="H40" s="27">
        <v>4693</v>
      </c>
      <c r="I40" s="27">
        <v>4754</v>
      </c>
      <c r="J40" s="27">
        <v>2868</v>
      </c>
      <c r="K40" s="501">
        <v>4076</v>
      </c>
      <c r="L40" s="27">
        <v>3541</v>
      </c>
      <c r="M40" s="27">
        <v>3620</v>
      </c>
      <c r="N40" s="27">
        <v>5702</v>
      </c>
      <c r="O40" s="501">
        <v>5579</v>
      </c>
      <c r="P40" s="27">
        <v>4690</v>
      </c>
      <c r="Q40" s="27">
        <v>3699</v>
      </c>
      <c r="R40" s="27">
        <v>6090</v>
      </c>
      <c r="S40" s="501">
        <v>7185</v>
      </c>
      <c r="T40" s="27">
        <v>4091</v>
      </c>
      <c r="U40" s="27">
        <v>3351</v>
      </c>
      <c r="V40" s="27">
        <v>3106</v>
      </c>
      <c r="W40" s="501">
        <v>4493</v>
      </c>
      <c r="X40" s="27">
        <v>3507</v>
      </c>
      <c r="Y40" s="27">
        <v>2939</v>
      </c>
      <c r="Z40" s="27">
        <v>3320</v>
      </c>
      <c r="AA40" s="501">
        <v>3267</v>
      </c>
    </row>
    <row r="41" spans="1:27" ht="12" customHeight="1">
      <c r="A41" s="200"/>
      <c r="B41" s="11"/>
      <c r="C41" s="11" t="s">
        <v>171</v>
      </c>
      <c r="D41" s="27"/>
      <c r="E41" s="27"/>
      <c r="F41" s="27"/>
      <c r="G41" s="501"/>
      <c r="H41" s="27"/>
      <c r="I41" s="27">
        <v>0</v>
      </c>
      <c r="J41" s="27">
        <v>0</v>
      </c>
      <c r="K41" s="501">
        <v>0</v>
      </c>
      <c r="L41" s="27">
        <v>0</v>
      </c>
      <c r="M41" s="27">
        <v>0</v>
      </c>
      <c r="N41" s="27">
        <v>0</v>
      </c>
      <c r="O41" s="501">
        <v>0</v>
      </c>
      <c r="P41" s="27">
        <v>0</v>
      </c>
      <c r="Q41" s="27">
        <v>0</v>
      </c>
      <c r="R41" s="27">
        <v>0</v>
      </c>
      <c r="S41" s="501">
        <v>1217</v>
      </c>
      <c r="T41" s="27">
        <v>0</v>
      </c>
      <c r="U41" s="27">
        <v>0</v>
      </c>
      <c r="V41" s="27">
        <v>0</v>
      </c>
      <c r="W41" s="501">
        <v>0</v>
      </c>
      <c r="X41" s="27">
        <v>0</v>
      </c>
      <c r="Y41" s="27">
        <v>0</v>
      </c>
      <c r="Z41" s="27">
        <v>0</v>
      </c>
      <c r="AA41" s="501">
        <v>0</v>
      </c>
    </row>
    <row r="42" spans="1:27" ht="12" customHeight="1">
      <c r="A42" s="201"/>
      <c r="B42" s="12"/>
      <c r="C42" s="12" t="s">
        <v>52</v>
      </c>
      <c r="D42" s="202">
        <v>39194</v>
      </c>
      <c r="E42" s="202">
        <v>44462</v>
      </c>
      <c r="F42" s="202">
        <v>36764</v>
      </c>
      <c r="G42" s="502">
        <v>37069</v>
      </c>
      <c r="H42" s="202">
        <v>52168</v>
      </c>
      <c r="I42" s="202">
        <v>40013</v>
      </c>
      <c r="J42" s="202">
        <v>37673</v>
      </c>
      <c r="K42" s="502">
        <v>40097</v>
      </c>
      <c r="L42" s="202">
        <v>51810</v>
      </c>
      <c r="M42" s="202">
        <v>44295</v>
      </c>
      <c r="N42" s="202">
        <v>37609</v>
      </c>
      <c r="O42" s="502">
        <v>36129</v>
      </c>
      <c r="P42" s="202">
        <v>47232</v>
      </c>
      <c r="Q42" s="202">
        <v>40386</v>
      </c>
      <c r="R42" s="202">
        <v>39118</v>
      </c>
      <c r="S42" s="502">
        <v>39142</v>
      </c>
      <c r="T42" s="202">
        <v>38928</v>
      </c>
      <c r="U42" s="202">
        <v>43495</v>
      </c>
      <c r="V42" s="202">
        <v>36022</v>
      </c>
      <c r="W42" s="502">
        <v>40537</v>
      </c>
      <c r="X42" s="202">
        <v>42773</v>
      </c>
      <c r="Y42" s="202">
        <v>49340</v>
      </c>
      <c r="Z42" s="202">
        <v>37402</v>
      </c>
      <c r="AA42" s="502">
        <v>43596</v>
      </c>
    </row>
    <row r="43" spans="1:27" ht="12" customHeight="1">
      <c r="A43" s="200"/>
      <c r="B43" s="11"/>
      <c r="C43" s="11"/>
      <c r="D43" s="27"/>
      <c r="E43" s="27"/>
      <c r="F43" s="27"/>
      <c r="G43" s="501"/>
      <c r="H43" s="27"/>
      <c r="I43" s="27"/>
      <c r="J43" s="27"/>
      <c r="K43" s="501"/>
      <c r="L43" s="27"/>
      <c r="M43" s="27"/>
      <c r="N43" s="27"/>
      <c r="O43" s="501"/>
      <c r="P43" s="27"/>
      <c r="Q43" s="27"/>
      <c r="R43" s="27"/>
      <c r="S43" s="501"/>
      <c r="T43" s="27"/>
      <c r="U43" s="27"/>
      <c r="V43" s="27"/>
      <c r="W43" s="501"/>
      <c r="X43" s="27"/>
      <c r="Y43" s="27"/>
      <c r="Z43" s="27"/>
      <c r="AA43" s="501"/>
    </row>
    <row r="44" spans="1:27" ht="12" customHeight="1">
      <c r="A44" s="203"/>
      <c r="B44" s="131" t="s">
        <v>53</v>
      </c>
      <c r="C44" s="131"/>
      <c r="D44" s="28">
        <v>253926</v>
      </c>
      <c r="E44" s="28">
        <v>199546</v>
      </c>
      <c r="F44" s="28">
        <v>182238</v>
      </c>
      <c r="G44" s="503">
        <v>234907</v>
      </c>
      <c r="H44" s="28">
        <v>251038</v>
      </c>
      <c r="I44" s="28">
        <v>261224</v>
      </c>
      <c r="J44" s="28">
        <v>312620</v>
      </c>
      <c r="K44" s="503">
        <f>SUM(K36:K42)</f>
        <v>307223</v>
      </c>
      <c r="L44" s="28">
        <v>320634</v>
      </c>
      <c r="M44" s="28">
        <v>314605</v>
      </c>
      <c r="N44" s="28">
        <v>367616</v>
      </c>
      <c r="O44" s="503">
        <v>329836</v>
      </c>
      <c r="P44" s="28">
        <v>317859</v>
      </c>
      <c r="Q44" s="28">
        <v>259481</v>
      </c>
      <c r="R44" s="28">
        <v>287298</v>
      </c>
      <c r="S44" s="503">
        <v>352183</v>
      </c>
      <c r="T44" s="28">
        <v>305175</v>
      </c>
      <c r="U44" s="28">
        <v>327329</v>
      </c>
      <c r="V44" s="28">
        <v>253322</v>
      </c>
      <c r="W44" s="503">
        <v>277561</v>
      </c>
      <c r="X44" s="28">
        <v>219407</v>
      </c>
      <c r="Y44" s="28">
        <v>241149</v>
      </c>
      <c r="Z44" s="28">
        <v>209138</v>
      </c>
      <c r="AA44" s="503">
        <v>226581</v>
      </c>
    </row>
    <row r="45" spans="1:27" ht="12" customHeight="1">
      <c r="A45" s="200"/>
      <c r="B45" s="11"/>
      <c r="C45" s="11"/>
      <c r="D45" s="27"/>
      <c r="E45" s="27"/>
      <c r="F45" s="27"/>
      <c r="G45" s="501"/>
      <c r="H45" s="27"/>
      <c r="I45" s="27"/>
      <c r="J45" s="27"/>
      <c r="K45" s="501"/>
      <c r="L45" s="27"/>
      <c r="M45" s="27"/>
      <c r="N45" s="27"/>
      <c r="O45" s="501"/>
      <c r="P45" s="27"/>
      <c r="Q45" s="27"/>
      <c r="R45" s="27"/>
      <c r="S45" s="501"/>
      <c r="T45" s="27"/>
      <c r="U45" s="27"/>
      <c r="V45" s="27"/>
      <c r="W45" s="501"/>
      <c r="X45" s="27"/>
      <c r="Y45" s="27"/>
      <c r="Z45" s="27"/>
      <c r="AA45" s="501"/>
    </row>
    <row r="46" spans="1:27" ht="12" customHeight="1">
      <c r="A46" s="200"/>
      <c r="B46" s="10" t="s">
        <v>54</v>
      </c>
      <c r="C46" s="11"/>
      <c r="D46" s="27"/>
      <c r="E46" s="27"/>
      <c r="F46" s="27"/>
      <c r="G46" s="501"/>
      <c r="H46" s="27"/>
      <c r="I46" s="27"/>
      <c r="J46" s="27"/>
      <c r="K46" s="501"/>
      <c r="L46" s="27"/>
      <c r="M46" s="27"/>
      <c r="N46" s="27"/>
      <c r="O46" s="501"/>
      <c r="P46" s="27"/>
      <c r="Q46" s="27"/>
      <c r="R46" s="27"/>
      <c r="S46" s="501"/>
      <c r="T46" s="27"/>
      <c r="U46" s="27"/>
      <c r="V46" s="27"/>
      <c r="W46" s="501"/>
      <c r="X46" s="27"/>
      <c r="Y46" s="27"/>
      <c r="Z46" s="27"/>
      <c r="AA46" s="501"/>
    </row>
    <row r="47" spans="1:27" ht="12" customHeight="1">
      <c r="A47" s="200"/>
      <c r="B47" s="11"/>
      <c r="C47" s="132"/>
      <c r="D47" s="27"/>
      <c r="E47" s="27"/>
      <c r="F47" s="27"/>
      <c r="G47" s="501"/>
      <c r="H47" s="27"/>
      <c r="I47" s="27"/>
      <c r="J47" s="27"/>
      <c r="K47" s="501"/>
      <c r="L47" s="27"/>
      <c r="M47" s="27"/>
      <c r="N47" s="27"/>
      <c r="O47" s="501"/>
      <c r="P47" s="27"/>
      <c r="Q47" s="27"/>
      <c r="R47" s="27"/>
      <c r="S47" s="501"/>
      <c r="T47" s="27"/>
      <c r="U47" s="27"/>
      <c r="V47" s="27"/>
      <c r="W47" s="501"/>
      <c r="X47" s="27"/>
      <c r="Y47" s="27"/>
      <c r="Z47" s="27"/>
      <c r="AA47" s="501"/>
    </row>
    <row r="48" spans="1:27" ht="12" customHeight="1">
      <c r="A48" s="200"/>
      <c r="B48" s="11"/>
      <c r="C48" s="11" t="s">
        <v>47</v>
      </c>
      <c r="D48" s="27">
        <v>216121</v>
      </c>
      <c r="E48" s="27">
        <v>281365</v>
      </c>
      <c r="F48" s="27">
        <v>281849</v>
      </c>
      <c r="G48" s="501">
        <v>261126</v>
      </c>
      <c r="H48" s="27">
        <v>265830</v>
      </c>
      <c r="I48" s="27">
        <v>237024</v>
      </c>
      <c r="J48" s="27">
        <v>237248</v>
      </c>
      <c r="K48" s="501">
        <f>239061+461</f>
        <v>239522</v>
      </c>
      <c r="L48" s="27">
        <v>226695</v>
      </c>
      <c r="M48" s="27">
        <v>194266</v>
      </c>
      <c r="N48" s="27">
        <v>192972</v>
      </c>
      <c r="O48" s="501">
        <v>245071</v>
      </c>
      <c r="P48" s="27">
        <v>239661</v>
      </c>
      <c r="Q48" s="27">
        <v>297317</v>
      </c>
      <c r="R48" s="27">
        <v>263106</v>
      </c>
      <c r="S48" s="501">
        <v>220088</v>
      </c>
      <c r="T48" s="27">
        <v>220625</v>
      </c>
      <c r="U48" s="27">
        <v>198291</v>
      </c>
      <c r="V48" s="27">
        <v>245850</v>
      </c>
      <c r="W48" s="501">
        <v>247179</v>
      </c>
      <c r="X48" s="27">
        <v>246670</v>
      </c>
      <c r="Y48" s="27">
        <v>247443</v>
      </c>
      <c r="Z48" s="27">
        <v>247480</v>
      </c>
      <c r="AA48" s="501">
        <v>231646</v>
      </c>
    </row>
    <row r="49" spans="1:27" ht="12" customHeight="1">
      <c r="A49" s="200"/>
      <c r="B49" s="11"/>
      <c r="C49" s="11" t="s">
        <v>48</v>
      </c>
      <c r="D49" s="27">
        <v>17504</v>
      </c>
      <c r="E49" s="27">
        <v>16025</v>
      </c>
      <c r="F49" s="27">
        <v>7372</v>
      </c>
      <c r="G49" s="501">
        <v>5498</v>
      </c>
      <c r="H49" s="27">
        <v>5531</v>
      </c>
      <c r="I49" s="27">
        <v>35014</v>
      </c>
      <c r="J49" s="27">
        <v>28745</v>
      </c>
      <c r="K49" s="501">
        <f>26675-461</f>
        <v>26214</v>
      </c>
      <c r="L49" s="27">
        <v>25776</v>
      </c>
      <c r="M49" s="27">
        <v>23990</v>
      </c>
      <c r="N49" s="27">
        <v>24007</v>
      </c>
      <c r="O49" s="501">
        <v>59422</v>
      </c>
      <c r="P49" s="27">
        <v>58268</v>
      </c>
      <c r="Q49" s="27">
        <v>55671</v>
      </c>
      <c r="R49" s="27">
        <v>55964</v>
      </c>
      <c r="S49" s="501">
        <v>54857</v>
      </c>
      <c r="T49" s="27">
        <v>53280</v>
      </c>
      <c r="U49" s="27">
        <v>52332</v>
      </c>
      <c r="V49" s="27">
        <v>51821</v>
      </c>
      <c r="W49" s="501">
        <v>50098</v>
      </c>
      <c r="X49" s="27">
        <v>48286</v>
      </c>
      <c r="Y49" s="27">
        <v>48290</v>
      </c>
      <c r="Z49" s="27">
        <v>47202</v>
      </c>
      <c r="AA49" s="501">
        <v>47608</v>
      </c>
    </row>
    <row r="50" spans="1:27" s="2" customFormat="1" ht="12" customHeight="1">
      <c r="A50" s="200"/>
      <c r="B50" s="11"/>
      <c r="C50" s="11" t="s">
        <v>55</v>
      </c>
      <c r="D50" s="27">
        <v>27403</v>
      </c>
      <c r="E50" s="27">
        <v>24831</v>
      </c>
      <c r="F50" s="27">
        <v>25386</v>
      </c>
      <c r="G50" s="501">
        <v>22428</v>
      </c>
      <c r="H50" s="27">
        <v>20421</v>
      </c>
      <c r="I50" s="27">
        <v>19508</v>
      </c>
      <c r="J50" s="27">
        <v>19215</v>
      </c>
      <c r="K50" s="501">
        <f>18829+246</f>
        <v>19075</v>
      </c>
      <c r="L50" s="27">
        <v>19469</v>
      </c>
      <c r="M50" s="27">
        <v>19533</v>
      </c>
      <c r="N50" s="27">
        <v>20344</v>
      </c>
      <c r="O50" s="501">
        <v>22064</v>
      </c>
      <c r="P50" s="27">
        <v>22334</v>
      </c>
      <c r="Q50" s="27">
        <v>23958</v>
      </c>
      <c r="R50" s="27">
        <v>24315</v>
      </c>
      <c r="S50" s="501">
        <v>23813</v>
      </c>
      <c r="T50" s="27">
        <v>25309</v>
      </c>
      <c r="U50" s="27">
        <v>27261</v>
      </c>
      <c r="V50" s="27">
        <v>27760</v>
      </c>
      <c r="W50" s="501">
        <v>8740</v>
      </c>
      <c r="X50" s="27">
        <v>8533</v>
      </c>
      <c r="Y50" s="27">
        <v>9502</v>
      </c>
      <c r="Z50" s="27">
        <v>11835</v>
      </c>
      <c r="AA50" s="501">
        <v>13743</v>
      </c>
    </row>
    <row r="51" spans="1:27" ht="12" customHeight="1">
      <c r="A51" s="200"/>
      <c r="B51" s="11"/>
      <c r="C51" s="11" t="s">
        <v>51</v>
      </c>
      <c r="D51" s="27">
        <v>11088</v>
      </c>
      <c r="E51" s="27">
        <v>9845</v>
      </c>
      <c r="F51" s="27">
        <v>9434</v>
      </c>
      <c r="G51" s="501">
        <v>10858</v>
      </c>
      <c r="H51" s="27">
        <v>10938</v>
      </c>
      <c r="I51" s="27">
        <v>8097</v>
      </c>
      <c r="J51" s="27">
        <v>8547</v>
      </c>
      <c r="K51" s="501">
        <v>8516</v>
      </c>
      <c r="L51" s="27">
        <v>8750</v>
      </c>
      <c r="M51" s="27">
        <v>9030</v>
      </c>
      <c r="N51" s="27">
        <v>8624</v>
      </c>
      <c r="O51" s="501">
        <v>8816</v>
      </c>
      <c r="P51" s="27">
        <v>9126</v>
      </c>
      <c r="Q51" s="27">
        <v>9327</v>
      </c>
      <c r="R51" s="27">
        <v>9088</v>
      </c>
      <c r="S51" s="501">
        <v>9907</v>
      </c>
      <c r="T51" s="27">
        <v>9556</v>
      </c>
      <c r="U51" s="27">
        <v>9311</v>
      </c>
      <c r="V51" s="27">
        <v>9289</v>
      </c>
      <c r="W51" s="501">
        <v>9528</v>
      </c>
      <c r="X51" s="27">
        <v>9440</v>
      </c>
      <c r="Y51" s="27">
        <v>9464</v>
      </c>
      <c r="Z51" s="27">
        <v>9478</v>
      </c>
      <c r="AA51" s="501">
        <v>9231</v>
      </c>
    </row>
    <row r="52" spans="1:27" ht="12" customHeight="1">
      <c r="A52" s="201"/>
      <c r="B52" s="12"/>
      <c r="C52" s="12" t="s">
        <v>56</v>
      </c>
      <c r="D52" s="202">
        <v>938</v>
      </c>
      <c r="E52" s="202">
        <v>950</v>
      </c>
      <c r="F52" s="202">
        <v>949</v>
      </c>
      <c r="G52" s="502">
        <v>944</v>
      </c>
      <c r="H52" s="202">
        <v>984</v>
      </c>
      <c r="I52" s="202">
        <v>970</v>
      </c>
      <c r="J52" s="202">
        <v>981</v>
      </c>
      <c r="K52" s="502">
        <v>1122</v>
      </c>
      <c r="L52" s="202">
        <v>1150</v>
      </c>
      <c r="M52" s="202">
        <v>1106</v>
      </c>
      <c r="N52" s="202">
        <v>1047</v>
      </c>
      <c r="O52" s="502">
        <v>1169</v>
      </c>
      <c r="P52" s="202">
        <v>1191</v>
      </c>
      <c r="Q52" s="202">
        <v>1148</v>
      </c>
      <c r="R52" s="202">
        <v>1138</v>
      </c>
      <c r="S52" s="502">
        <v>1245</v>
      </c>
      <c r="T52" s="202">
        <v>1269</v>
      </c>
      <c r="U52" s="202">
        <v>1218</v>
      </c>
      <c r="V52" s="202">
        <v>1161</v>
      </c>
      <c r="W52" s="502">
        <v>1090</v>
      </c>
      <c r="X52" s="202">
        <v>1419</v>
      </c>
      <c r="Y52" s="202">
        <v>598</v>
      </c>
      <c r="Z52" s="202">
        <v>846</v>
      </c>
      <c r="AA52" s="502">
        <v>779</v>
      </c>
    </row>
    <row r="53" spans="1:27" ht="12" customHeight="1">
      <c r="A53" s="200"/>
      <c r="B53" s="11"/>
      <c r="C53" s="132"/>
      <c r="D53" s="31"/>
      <c r="E53" s="31"/>
      <c r="F53" s="31"/>
      <c r="G53" s="506"/>
      <c r="H53" s="31"/>
      <c r="I53" s="31"/>
      <c r="J53" s="31"/>
      <c r="K53" s="506"/>
      <c r="L53" s="31"/>
      <c r="M53" s="31"/>
      <c r="N53" s="31"/>
      <c r="O53" s="506"/>
      <c r="P53" s="31"/>
      <c r="Q53" s="31"/>
      <c r="R53" s="31"/>
      <c r="S53" s="506"/>
      <c r="T53" s="31"/>
      <c r="U53" s="31"/>
      <c r="V53" s="31"/>
      <c r="W53" s="506"/>
      <c r="X53" s="31"/>
      <c r="Y53" s="31"/>
      <c r="Z53" s="31"/>
      <c r="AA53" s="506"/>
    </row>
    <row r="54" spans="1:27" ht="12" customHeight="1">
      <c r="A54" s="205"/>
      <c r="B54" s="131" t="s">
        <v>57</v>
      </c>
      <c r="C54" s="133"/>
      <c r="D54" s="28">
        <v>273054</v>
      </c>
      <c r="E54" s="28">
        <v>333016</v>
      </c>
      <c r="F54" s="28">
        <v>324990</v>
      </c>
      <c r="G54" s="503">
        <v>300854</v>
      </c>
      <c r="H54" s="28">
        <v>303704</v>
      </c>
      <c r="I54" s="28">
        <v>300613</v>
      </c>
      <c r="J54" s="28">
        <v>294736</v>
      </c>
      <c r="K54" s="503">
        <f>SUM(K48:K52)</f>
        <v>294449</v>
      </c>
      <c r="L54" s="28">
        <v>281840</v>
      </c>
      <c r="M54" s="28">
        <v>247925</v>
      </c>
      <c r="N54" s="28">
        <v>246994</v>
      </c>
      <c r="O54" s="503">
        <v>336542</v>
      </c>
      <c r="P54" s="28">
        <v>330580</v>
      </c>
      <c r="Q54" s="28">
        <v>387421</v>
      </c>
      <c r="R54" s="28">
        <v>353611</v>
      </c>
      <c r="S54" s="503">
        <v>309910</v>
      </c>
      <c r="T54" s="28">
        <v>310039</v>
      </c>
      <c r="U54" s="28">
        <v>288413</v>
      </c>
      <c r="V54" s="28">
        <v>335881</v>
      </c>
      <c r="W54" s="503">
        <v>316635</v>
      </c>
      <c r="X54" s="28">
        <v>314348</v>
      </c>
      <c r="Y54" s="28">
        <v>315297</v>
      </c>
      <c r="Z54" s="28">
        <v>316841</v>
      </c>
      <c r="AA54" s="503">
        <v>303007</v>
      </c>
    </row>
    <row r="55" spans="1:27" ht="12" customHeight="1">
      <c r="A55" s="206"/>
      <c r="B55" s="132"/>
      <c r="C55" s="132"/>
      <c r="D55" s="27"/>
      <c r="E55" s="27"/>
      <c r="F55" s="27"/>
      <c r="G55" s="501"/>
      <c r="H55" s="27"/>
      <c r="I55" s="27"/>
      <c r="J55" s="27"/>
      <c r="K55" s="501"/>
      <c r="L55" s="27"/>
      <c r="M55" s="27"/>
      <c r="N55" s="27"/>
      <c r="O55" s="501"/>
      <c r="P55" s="27"/>
      <c r="Q55" s="27"/>
      <c r="R55" s="27"/>
      <c r="S55" s="501"/>
      <c r="T55" s="27"/>
      <c r="U55" s="27"/>
      <c r="V55" s="27"/>
      <c r="W55" s="501"/>
      <c r="X55" s="27"/>
      <c r="Y55" s="27"/>
      <c r="Z55" s="27"/>
      <c r="AA55" s="501"/>
    </row>
    <row r="56" spans="1:27" ht="12" customHeight="1">
      <c r="A56" s="207" t="s">
        <v>58</v>
      </c>
      <c r="B56" s="131"/>
      <c r="C56" s="131"/>
      <c r="D56" s="28">
        <v>526980</v>
      </c>
      <c r="E56" s="28">
        <v>532562</v>
      </c>
      <c r="F56" s="28">
        <v>507228</v>
      </c>
      <c r="G56" s="503">
        <v>535761</v>
      </c>
      <c r="H56" s="28">
        <v>554742</v>
      </c>
      <c r="I56" s="28">
        <v>561837</v>
      </c>
      <c r="J56" s="28">
        <v>607356</v>
      </c>
      <c r="K56" s="503">
        <f>SUM(K44,K54)</f>
        <v>601672</v>
      </c>
      <c r="L56" s="28">
        <v>602474</v>
      </c>
      <c r="M56" s="28">
        <v>562530</v>
      </c>
      <c r="N56" s="28">
        <v>614610</v>
      </c>
      <c r="O56" s="503">
        <v>666378</v>
      </c>
      <c r="P56" s="28">
        <v>648439</v>
      </c>
      <c r="Q56" s="28">
        <v>646902</v>
      </c>
      <c r="R56" s="28">
        <v>640909</v>
      </c>
      <c r="S56" s="503">
        <v>662093</v>
      </c>
      <c r="T56" s="28">
        <v>615214</v>
      </c>
      <c r="U56" s="28">
        <v>615742</v>
      </c>
      <c r="V56" s="28">
        <v>589203</v>
      </c>
      <c r="W56" s="503">
        <v>594196</v>
      </c>
      <c r="X56" s="28">
        <v>533755</v>
      </c>
      <c r="Y56" s="28">
        <v>556446</v>
      </c>
      <c r="Z56" s="28">
        <v>525979</v>
      </c>
      <c r="AA56" s="503">
        <v>529588</v>
      </c>
    </row>
    <row r="57" spans="1:27" ht="12" customHeight="1">
      <c r="A57" s="200"/>
      <c r="B57" s="11"/>
      <c r="C57" s="11"/>
      <c r="D57" s="27"/>
      <c r="E57" s="27"/>
      <c r="F57" s="27"/>
      <c r="G57" s="501"/>
      <c r="H57" s="27"/>
      <c r="I57" s="27"/>
      <c r="J57" s="27"/>
      <c r="K57" s="501"/>
      <c r="L57" s="27"/>
      <c r="M57" s="27"/>
      <c r="N57" s="27"/>
      <c r="O57" s="501"/>
      <c r="P57" s="27"/>
      <c r="Q57" s="27"/>
      <c r="R57" s="27"/>
      <c r="S57" s="501"/>
      <c r="T57" s="27"/>
      <c r="U57" s="27"/>
      <c r="V57" s="27"/>
      <c r="W57" s="501"/>
      <c r="X57" s="27"/>
      <c r="Y57" s="27"/>
      <c r="Z57" s="27"/>
      <c r="AA57" s="501"/>
    </row>
    <row r="58" spans="1:27" ht="12" customHeight="1">
      <c r="A58" s="199" t="s">
        <v>59</v>
      </c>
      <c r="B58" s="11"/>
      <c r="C58" s="11"/>
      <c r="D58" s="27"/>
      <c r="E58" s="27"/>
      <c r="F58" s="27"/>
      <c r="G58" s="501"/>
      <c r="H58" s="27"/>
      <c r="I58" s="27"/>
      <c r="J58" s="27"/>
      <c r="K58" s="501"/>
      <c r="L58" s="27"/>
      <c r="M58" s="27"/>
      <c r="N58" s="27"/>
      <c r="O58" s="501"/>
      <c r="P58" s="27"/>
      <c r="Q58" s="27"/>
      <c r="R58" s="27"/>
      <c r="S58" s="501"/>
      <c r="T58" s="27"/>
      <c r="U58" s="27"/>
      <c r="V58" s="27"/>
      <c r="W58" s="501"/>
      <c r="X58" s="27"/>
      <c r="Y58" s="27"/>
      <c r="Z58" s="27"/>
      <c r="AA58" s="501"/>
    </row>
    <row r="59" spans="1:27" ht="12" customHeight="1">
      <c r="A59" s="200"/>
      <c r="B59" s="11"/>
      <c r="C59" s="11"/>
      <c r="D59" s="27"/>
      <c r="E59" s="27"/>
      <c r="F59" s="27"/>
      <c r="G59" s="501"/>
      <c r="H59" s="27"/>
      <c r="I59" s="27"/>
      <c r="J59" s="27"/>
      <c r="K59" s="501"/>
      <c r="L59" s="27"/>
      <c r="M59" s="27"/>
      <c r="N59" s="27"/>
      <c r="O59" s="501"/>
      <c r="P59" s="27"/>
      <c r="Q59" s="27"/>
      <c r="R59" s="27"/>
      <c r="S59" s="501"/>
      <c r="T59" s="27"/>
      <c r="U59" s="27"/>
      <c r="V59" s="27"/>
      <c r="W59" s="501"/>
      <c r="X59" s="27"/>
      <c r="Y59" s="27"/>
      <c r="Z59" s="27"/>
      <c r="AA59" s="501"/>
    </row>
    <row r="60" spans="1:27" ht="12" customHeight="1">
      <c r="A60" s="200"/>
      <c r="B60" s="10" t="s">
        <v>60</v>
      </c>
      <c r="C60" s="11"/>
      <c r="D60" s="27"/>
      <c r="E60" s="27"/>
      <c r="F60" s="27"/>
      <c r="G60" s="501"/>
      <c r="H60" s="27"/>
      <c r="I60" s="27"/>
      <c r="J60" s="27"/>
      <c r="K60" s="501"/>
      <c r="L60" s="27"/>
      <c r="M60" s="27"/>
      <c r="N60" s="27"/>
      <c r="O60" s="501"/>
      <c r="P60" s="27"/>
      <c r="Q60" s="27"/>
      <c r="R60" s="27"/>
      <c r="S60" s="501"/>
      <c r="T60" s="27"/>
      <c r="U60" s="27"/>
      <c r="V60" s="27"/>
      <c r="W60" s="501"/>
      <c r="X60" s="27"/>
      <c r="Y60" s="27"/>
      <c r="Z60" s="27"/>
      <c r="AA60" s="501"/>
    </row>
    <row r="61" spans="1:27" ht="12" customHeight="1">
      <c r="A61" s="200"/>
      <c r="B61" s="11"/>
      <c r="C61" s="11" t="s">
        <v>61</v>
      </c>
      <c r="D61" s="27">
        <v>104275</v>
      </c>
      <c r="E61" s="27">
        <v>104275</v>
      </c>
      <c r="F61" s="27">
        <v>104275</v>
      </c>
      <c r="G61" s="501">
        <v>104275</v>
      </c>
      <c r="H61" s="27">
        <v>104275</v>
      </c>
      <c r="I61" s="27">
        <v>104275</v>
      </c>
      <c r="J61" s="27">
        <v>104275</v>
      </c>
      <c r="K61" s="501">
        <v>104275</v>
      </c>
      <c r="L61" s="27">
        <v>104275</v>
      </c>
      <c r="M61" s="27">
        <v>104275</v>
      </c>
      <c r="N61" s="27">
        <v>104275</v>
      </c>
      <c r="O61" s="501">
        <v>104275</v>
      </c>
      <c r="P61" s="27">
        <v>104275</v>
      </c>
      <c r="Q61" s="27">
        <v>104275</v>
      </c>
      <c r="R61" s="27">
        <v>104275</v>
      </c>
      <c r="S61" s="501">
        <v>104275</v>
      </c>
      <c r="T61" s="27">
        <v>104275</v>
      </c>
      <c r="U61" s="27">
        <v>104275</v>
      </c>
      <c r="V61" s="27">
        <v>104275</v>
      </c>
      <c r="W61" s="501">
        <v>104275</v>
      </c>
      <c r="X61" s="27">
        <v>104275</v>
      </c>
      <c r="Y61" s="27">
        <v>104275</v>
      </c>
      <c r="Z61" s="27">
        <v>104275</v>
      </c>
      <c r="AA61" s="501">
        <v>104275</v>
      </c>
    </row>
    <row r="62" spans="1:27" ht="12" customHeight="1">
      <c r="A62" s="200"/>
      <c r="B62" s="11"/>
      <c r="C62" s="11" t="s">
        <v>62</v>
      </c>
      <c r="D62" s="27">
        <v>27379</v>
      </c>
      <c r="E62" s="27">
        <v>27379</v>
      </c>
      <c r="F62" s="27">
        <v>27379</v>
      </c>
      <c r="G62" s="501">
        <v>27383</v>
      </c>
      <c r="H62" s="27">
        <v>27384</v>
      </c>
      <c r="I62" s="27">
        <v>27385</v>
      </c>
      <c r="J62" s="27">
        <v>27379</v>
      </c>
      <c r="K62" s="501">
        <v>27387</v>
      </c>
      <c r="L62" s="27">
        <v>27388</v>
      </c>
      <c r="M62" s="27">
        <v>27392</v>
      </c>
      <c r="N62" s="27">
        <v>27395</v>
      </c>
      <c r="O62" s="501">
        <v>27396</v>
      </c>
      <c r="P62" s="27">
        <v>27404</v>
      </c>
      <c r="Q62" s="27">
        <v>27406</v>
      </c>
      <c r="R62" s="27">
        <v>27408</v>
      </c>
      <c r="S62" s="501">
        <v>27412</v>
      </c>
      <c r="T62" s="27">
        <v>27420</v>
      </c>
      <c r="U62" s="27">
        <v>27390</v>
      </c>
      <c r="V62" s="27">
        <v>27638</v>
      </c>
      <c r="W62" s="501">
        <v>27890</v>
      </c>
      <c r="X62" s="27">
        <v>28054</v>
      </c>
      <c r="Y62" s="27">
        <v>27280</v>
      </c>
      <c r="Z62" s="27">
        <v>27282</v>
      </c>
      <c r="AA62" s="501">
        <v>27282</v>
      </c>
    </row>
    <row r="63" spans="1:27" ht="12" customHeight="1">
      <c r="A63" s="200"/>
      <c r="B63" s="11"/>
      <c r="C63" s="11" t="s">
        <v>63</v>
      </c>
      <c r="D63" s="27">
        <v>-307</v>
      </c>
      <c r="E63" s="27">
        <v>-307</v>
      </c>
      <c r="F63" s="27">
        <v>-307</v>
      </c>
      <c r="G63" s="501">
        <v>-307</v>
      </c>
      <c r="H63" s="27">
        <v>-307</v>
      </c>
      <c r="I63" s="27">
        <v>-307</v>
      </c>
      <c r="J63" s="27">
        <v>-307</v>
      </c>
      <c r="K63" s="501">
        <v>-307</v>
      </c>
      <c r="L63" s="27">
        <v>-307</v>
      </c>
      <c r="M63" s="27">
        <v>-307</v>
      </c>
      <c r="N63" s="27">
        <v>-307</v>
      </c>
      <c r="O63" s="501">
        <v>-307</v>
      </c>
      <c r="P63" s="27">
        <v>-307</v>
      </c>
      <c r="Q63" s="27">
        <v>-307</v>
      </c>
      <c r="R63" s="27">
        <v>-307</v>
      </c>
      <c r="S63" s="501">
        <v>-307</v>
      </c>
      <c r="T63" s="27">
        <v>-307</v>
      </c>
      <c r="U63" s="27">
        <v>-275</v>
      </c>
      <c r="V63" s="27">
        <v>-834</v>
      </c>
      <c r="W63" s="501">
        <v>-825</v>
      </c>
      <c r="X63" s="27">
        <v>-825</v>
      </c>
      <c r="Y63" s="27">
        <v>-721</v>
      </c>
      <c r="Z63" s="27">
        <v>-1874</v>
      </c>
      <c r="AA63" s="501">
        <v>-2187</v>
      </c>
    </row>
    <row r="64" spans="1:27" ht="12" customHeight="1">
      <c r="A64" s="200"/>
      <c r="B64" s="11"/>
      <c r="C64" s="11" t="s">
        <v>64</v>
      </c>
      <c r="D64" s="27">
        <v>338727</v>
      </c>
      <c r="E64" s="27">
        <v>297290</v>
      </c>
      <c r="F64" s="27">
        <v>312065</v>
      </c>
      <c r="G64" s="501">
        <v>310452</v>
      </c>
      <c r="H64" s="27">
        <v>312147</v>
      </c>
      <c r="I64" s="27">
        <v>272237</v>
      </c>
      <c r="J64" s="27">
        <v>281542</v>
      </c>
      <c r="K64" s="501">
        <f>281916-121</f>
        <v>281795</v>
      </c>
      <c r="L64" s="27">
        <v>286623</v>
      </c>
      <c r="M64" s="27">
        <v>298206</v>
      </c>
      <c r="N64" s="27">
        <v>308866</v>
      </c>
      <c r="O64" s="501">
        <v>310406</v>
      </c>
      <c r="P64" s="27">
        <v>312912</v>
      </c>
      <c r="Q64" s="27">
        <v>324322</v>
      </c>
      <c r="R64" s="27">
        <v>333661</v>
      </c>
      <c r="S64" s="501">
        <v>337014</v>
      </c>
      <c r="T64" s="27">
        <v>347729</v>
      </c>
      <c r="U64" s="27">
        <v>343466</v>
      </c>
      <c r="V64" s="27">
        <v>355906</v>
      </c>
      <c r="W64" s="501">
        <v>375660</v>
      </c>
      <c r="X64" s="27">
        <v>389252</v>
      </c>
      <c r="Y64" s="27">
        <v>373505</v>
      </c>
      <c r="Z64" s="27">
        <v>391634</v>
      </c>
      <c r="AA64" s="501">
        <v>396320</v>
      </c>
    </row>
    <row r="65" spans="1:27" s="2" customFormat="1" ht="12" customHeight="1">
      <c r="A65" s="201"/>
      <c r="B65" s="12"/>
      <c r="C65" s="12" t="s">
        <v>65</v>
      </c>
      <c r="D65" s="202">
        <v>23061</v>
      </c>
      <c r="E65" s="202">
        <v>19457</v>
      </c>
      <c r="F65" s="202">
        <v>17236</v>
      </c>
      <c r="G65" s="502">
        <v>21253</v>
      </c>
      <c r="H65" s="202">
        <v>27732</v>
      </c>
      <c r="I65" s="202">
        <v>23420</v>
      </c>
      <c r="J65" s="202">
        <v>24972</v>
      </c>
      <c r="K65" s="502">
        <f>24318</f>
        <v>24318</v>
      </c>
      <c r="L65" s="202">
        <v>28743</v>
      </c>
      <c r="M65" s="202">
        <v>30044</v>
      </c>
      <c r="N65" s="202">
        <v>30230</v>
      </c>
      <c r="O65" s="502">
        <v>32184</v>
      </c>
      <c r="P65" s="202">
        <v>27486</v>
      </c>
      <c r="Q65" s="202">
        <v>32197</v>
      </c>
      <c r="R65" s="202">
        <v>31701</v>
      </c>
      <c r="S65" s="502">
        <v>31824</v>
      </c>
      <c r="T65" s="202">
        <v>32087</v>
      </c>
      <c r="U65" s="202">
        <v>32584.000000000004</v>
      </c>
      <c r="V65" s="202">
        <v>31020</v>
      </c>
      <c r="W65" s="502">
        <v>31490</v>
      </c>
      <c r="X65" s="202">
        <v>21234</v>
      </c>
      <c r="Y65" s="202">
        <v>21325</v>
      </c>
      <c r="Z65" s="202">
        <v>21686</v>
      </c>
      <c r="AA65" s="502">
        <v>21505</v>
      </c>
    </row>
    <row r="66" spans="1:27" ht="12" customHeight="1">
      <c r="A66" s="200"/>
      <c r="B66" s="10" t="s">
        <v>66</v>
      </c>
      <c r="C66" s="11"/>
      <c r="D66" s="27">
        <v>493135</v>
      </c>
      <c r="E66" s="27">
        <v>448094</v>
      </c>
      <c r="F66" s="27">
        <v>460648</v>
      </c>
      <c r="G66" s="501">
        <v>463056</v>
      </c>
      <c r="H66" s="27">
        <v>471231</v>
      </c>
      <c r="I66" s="27">
        <v>427010</v>
      </c>
      <c r="J66" s="27">
        <v>437861</v>
      </c>
      <c r="K66" s="501">
        <f>SUM(K61:K65)</f>
        <v>437468</v>
      </c>
      <c r="L66" s="27">
        <v>446722</v>
      </c>
      <c r="M66" s="27">
        <v>459610</v>
      </c>
      <c r="N66" s="27">
        <v>470459</v>
      </c>
      <c r="O66" s="501">
        <v>473954</v>
      </c>
      <c r="P66" s="27">
        <v>471770</v>
      </c>
      <c r="Q66" s="27">
        <v>487893</v>
      </c>
      <c r="R66" s="27">
        <v>496738</v>
      </c>
      <c r="S66" s="501">
        <v>500218</v>
      </c>
      <c r="T66" s="27">
        <v>511204</v>
      </c>
      <c r="U66" s="27">
        <v>507440</v>
      </c>
      <c r="V66" s="27">
        <v>518005</v>
      </c>
      <c r="W66" s="501">
        <v>538490</v>
      </c>
      <c r="X66" s="27">
        <f>SUM(X61:X65)</f>
        <v>541990</v>
      </c>
      <c r="Y66" s="27">
        <v>525664</v>
      </c>
      <c r="Z66" s="27">
        <v>543003</v>
      </c>
      <c r="AA66" s="501">
        <v>547195</v>
      </c>
    </row>
    <row r="67" spans="1:27" ht="12" customHeight="1">
      <c r="A67" s="201"/>
      <c r="B67" s="13" t="s">
        <v>67</v>
      </c>
      <c r="C67" s="13"/>
      <c r="D67" s="202">
        <v>66617</v>
      </c>
      <c r="E67" s="202">
        <v>53597</v>
      </c>
      <c r="F67" s="202">
        <v>56965</v>
      </c>
      <c r="G67" s="502">
        <v>59027</v>
      </c>
      <c r="H67" s="202">
        <v>50739</v>
      </c>
      <c r="I67" s="202">
        <v>49216</v>
      </c>
      <c r="J67" s="202">
        <v>51350</v>
      </c>
      <c r="K67" s="502">
        <f>52162-54</f>
        <v>52108</v>
      </c>
      <c r="L67" s="202">
        <v>47413</v>
      </c>
      <c r="M67" s="202">
        <v>47341</v>
      </c>
      <c r="N67" s="202">
        <v>48481</v>
      </c>
      <c r="O67" s="502">
        <v>50444</v>
      </c>
      <c r="P67" s="202">
        <v>48781</v>
      </c>
      <c r="Q67" s="202">
        <v>45667</v>
      </c>
      <c r="R67" s="202">
        <v>46668</v>
      </c>
      <c r="S67" s="502">
        <v>44713</v>
      </c>
      <c r="T67" s="202">
        <v>45563</v>
      </c>
      <c r="U67" s="202">
        <v>41363</v>
      </c>
      <c r="V67" s="202">
        <v>41824</v>
      </c>
      <c r="W67" s="502">
        <v>42843</v>
      </c>
      <c r="X67" s="202">
        <v>33638</v>
      </c>
      <c r="Y67" s="202">
        <v>31007</v>
      </c>
      <c r="Z67" s="202">
        <v>32524</v>
      </c>
      <c r="AA67" s="502">
        <v>32878</v>
      </c>
    </row>
    <row r="68" spans="1:27" ht="12" customHeight="1">
      <c r="A68" s="207" t="s">
        <v>68</v>
      </c>
      <c r="B68" s="133"/>
      <c r="C68" s="131"/>
      <c r="D68" s="28">
        <v>559752</v>
      </c>
      <c r="E68" s="28">
        <v>501691</v>
      </c>
      <c r="F68" s="28">
        <v>517613</v>
      </c>
      <c r="G68" s="503">
        <v>522083</v>
      </c>
      <c r="H68" s="28">
        <v>521970</v>
      </c>
      <c r="I68" s="28">
        <v>476226</v>
      </c>
      <c r="J68" s="28">
        <v>489211</v>
      </c>
      <c r="K68" s="503">
        <f>SUM(K66:K67)</f>
        <v>489576</v>
      </c>
      <c r="L68" s="28">
        <v>494135</v>
      </c>
      <c r="M68" s="28">
        <v>506951</v>
      </c>
      <c r="N68" s="28">
        <v>518940</v>
      </c>
      <c r="O68" s="503">
        <v>524398</v>
      </c>
      <c r="P68" s="28">
        <v>520551</v>
      </c>
      <c r="Q68" s="28">
        <v>533560</v>
      </c>
      <c r="R68" s="28">
        <v>543406</v>
      </c>
      <c r="S68" s="503">
        <v>544931</v>
      </c>
      <c r="T68" s="28">
        <v>556767</v>
      </c>
      <c r="U68" s="28">
        <v>548803</v>
      </c>
      <c r="V68" s="28">
        <v>559829</v>
      </c>
      <c r="W68" s="503">
        <v>581333</v>
      </c>
      <c r="X68" s="28">
        <v>575628</v>
      </c>
      <c r="Y68" s="28">
        <v>556671</v>
      </c>
      <c r="Z68" s="28">
        <v>575527</v>
      </c>
      <c r="AA68" s="503">
        <v>580073</v>
      </c>
    </row>
    <row r="69" spans="1:27" ht="12" customHeight="1">
      <c r="A69" s="200"/>
      <c r="B69" s="11"/>
      <c r="C69" s="11"/>
      <c r="D69" s="27"/>
      <c r="E69" s="27"/>
      <c r="F69" s="27"/>
      <c r="G69" s="501"/>
      <c r="H69" s="27"/>
      <c r="I69" s="27"/>
      <c r="J69" s="27"/>
      <c r="K69" s="501"/>
      <c r="L69" s="27"/>
      <c r="M69" s="27"/>
      <c r="N69" s="27"/>
      <c r="O69" s="501"/>
      <c r="P69" s="27"/>
      <c r="Q69" s="27"/>
      <c r="R69" s="27"/>
      <c r="S69" s="501"/>
      <c r="T69" s="27"/>
      <c r="U69" s="27"/>
      <c r="V69" s="27"/>
      <c r="W69" s="501"/>
      <c r="X69" s="27"/>
      <c r="Y69" s="27"/>
      <c r="Z69" s="27"/>
      <c r="AA69" s="501"/>
    </row>
    <row r="70" spans="1:27" ht="12" customHeight="1" thickBot="1">
      <c r="A70" s="204" t="s">
        <v>69</v>
      </c>
      <c r="B70" s="16"/>
      <c r="C70" s="16"/>
      <c r="D70" s="30">
        <v>1086732</v>
      </c>
      <c r="E70" s="30">
        <v>1034253</v>
      </c>
      <c r="F70" s="30">
        <v>1024841</v>
      </c>
      <c r="G70" s="505">
        <v>1057844</v>
      </c>
      <c r="H70" s="30">
        <v>1076712</v>
      </c>
      <c r="I70" s="30">
        <v>1038063</v>
      </c>
      <c r="J70" s="30">
        <v>1096567</v>
      </c>
      <c r="K70" s="505">
        <f>SUM(K56,K68)</f>
        <v>1091248</v>
      </c>
      <c r="L70" s="30">
        <v>1096609</v>
      </c>
      <c r="M70" s="30">
        <v>1069481</v>
      </c>
      <c r="N70" s="30">
        <v>1133550</v>
      </c>
      <c r="O70" s="505">
        <v>1190776</v>
      </c>
      <c r="P70" s="30">
        <v>1168990</v>
      </c>
      <c r="Q70" s="30">
        <v>1180462</v>
      </c>
      <c r="R70" s="30">
        <v>1184315</v>
      </c>
      <c r="S70" s="505">
        <v>1207024</v>
      </c>
      <c r="T70" s="30">
        <v>1171981</v>
      </c>
      <c r="U70" s="30">
        <v>1164545</v>
      </c>
      <c r="V70" s="30">
        <v>1149032</v>
      </c>
      <c r="W70" s="505">
        <v>1175529</v>
      </c>
      <c r="X70" s="30">
        <v>1109383</v>
      </c>
      <c r="Y70" s="30">
        <v>1113117</v>
      </c>
      <c r="Z70" s="30">
        <v>1101506</v>
      </c>
      <c r="AA70" s="505">
        <v>1109661</v>
      </c>
    </row>
    <row r="71" spans="1:27" ht="12" customHeight="1" thickTop="1">
      <c r="A71" s="200"/>
      <c r="B71" s="11"/>
      <c r="C71" s="11"/>
      <c r="D71" s="27"/>
      <c r="E71" s="27"/>
      <c r="F71" s="27"/>
      <c r="G71" s="501"/>
      <c r="H71" s="27"/>
      <c r="I71" s="27"/>
      <c r="J71" s="27"/>
      <c r="K71" s="501"/>
      <c r="L71" s="27"/>
      <c r="M71" s="27"/>
      <c r="N71" s="27"/>
      <c r="O71" s="501"/>
      <c r="P71" s="27"/>
      <c r="Q71" s="27"/>
      <c r="R71" s="27"/>
      <c r="S71" s="501"/>
      <c r="T71" s="27"/>
      <c r="U71" s="27"/>
      <c r="V71" s="27"/>
      <c r="W71" s="501"/>
      <c r="X71" s="27"/>
      <c r="Y71" s="27"/>
      <c r="Z71" s="27"/>
      <c r="AA71" s="501"/>
    </row>
    <row r="72" spans="1:27" ht="12" customHeight="1">
      <c r="A72" s="207" t="s">
        <v>70</v>
      </c>
      <c r="B72" s="130"/>
      <c r="C72" s="130"/>
      <c r="D72" s="28">
        <v>283624</v>
      </c>
      <c r="E72" s="28">
        <v>324179</v>
      </c>
      <c r="F72" s="28">
        <v>296819</v>
      </c>
      <c r="G72" s="503">
        <v>273132</v>
      </c>
      <c r="H72" s="28">
        <v>282938</v>
      </c>
      <c r="I72" s="28">
        <v>347082</v>
      </c>
      <c r="J72" s="28">
        <v>368195</v>
      </c>
      <c r="K72" s="503">
        <v>381230</v>
      </c>
      <c r="L72" s="28">
        <v>382334</v>
      </c>
      <c r="M72" s="28">
        <v>374583</v>
      </c>
      <c r="N72" s="28">
        <v>418443</v>
      </c>
      <c r="O72" s="503">
        <v>442167</v>
      </c>
      <c r="P72" s="28">
        <v>446186</v>
      </c>
      <c r="Q72" s="28">
        <v>447213</v>
      </c>
      <c r="R72" s="28">
        <v>425697</v>
      </c>
      <c r="S72" s="503">
        <v>409393</v>
      </c>
      <c r="T72" s="28">
        <v>400008</v>
      </c>
      <c r="U72" s="28">
        <v>404106</v>
      </c>
      <c r="V72" s="28">
        <v>398658</v>
      </c>
      <c r="W72" s="503">
        <v>376557</v>
      </c>
      <c r="X72" s="28">
        <v>338313</v>
      </c>
      <c r="Y72" s="28">
        <v>357422</v>
      </c>
      <c r="Z72" s="28">
        <v>343725</v>
      </c>
      <c r="AA72" s="503">
        <v>309641</v>
      </c>
    </row>
    <row r="73" spans="1:27" ht="12" customHeight="1">
      <c r="A73" s="208" t="s">
        <v>71</v>
      </c>
      <c r="B73" s="209"/>
      <c r="C73" s="209"/>
      <c r="D73" s="210">
        <v>0.33629602929179869</v>
      </c>
      <c r="E73" s="210">
        <v>0.39253030137915168</v>
      </c>
      <c r="F73" s="210">
        <v>0.36444908844446189</v>
      </c>
      <c r="G73" s="507">
        <v>0.34346937620643475</v>
      </c>
      <c r="H73" s="210">
        <v>0.35199999999999998</v>
      </c>
      <c r="I73" s="210">
        <v>0.42199999999999999</v>
      </c>
      <c r="J73" s="210">
        <v>0.42899999999999999</v>
      </c>
      <c r="K73" s="507">
        <v>0.43778981770911085</v>
      </c>
      <c r="L73" s="210">
        <v>0.43622079046720419</v>
      </c>
      <c r="M73" s="210">
        <v>0.42499999999999999</v>
      </c>
      <c r="N73" s="210">
        <v>0.446394910084779</v>
      </c>
      <c r="O73" s="507">
        <v>0.45700000000000002</v>
      </c>
      <c r="P73" s="210">
        <v>0.46153814325923181</v>
      </c>
      <c r="Q73" s="210">
        <v>0.45598012995871623</v>
      </c>
      <c r="R73" s="210">
        <v>0.43926909729925506</v>
      </c>
      <c r="S73" s="507">
        <v>0.42898742984562893</v>
      </c>
      <c r="T73" s="210">
        <v>0.41807948577251702</v>
      </c>
      <c r="U73" s="210">
        <v>0.42407617096700734</v>
      </c>
      <c r="V73" s="210">
        <v>0.41592426397019472</v>
      </c>
      <c r="W73" s="507">
        <v>0.39311089999895604</v>
      </c>
      <c r="X73" s="210">
        <v>0.37</v>
      </c>
      <c r="Y73" s="210">
        <v>0.39101273065213277</v>
      </c>
      <c r="Z73" s="210">
        <v>0.37391814214165431</v>
      </c>
      <c r="AA73" s="507">
        <v>0.34802307258287496</v>
      </c>
    </row>
    <row r="75" spans="1:27" ht="13.5" customHeight="1">
      <c r="A75" s="42"/>
    </row>
    <row r="77" spans="1:27">
      <c r="A77" s="517"/>
      <c r="B77" s="517"/>
      <c r="C77" s="517"/>
    </row>
    <row r="78" spans="1:27">
      <c r="A78" s="517"/>
      <c r="B78" s="517"/>
      <c r="C78" s="517"/>
    </row>
    <row r="79" spans="1:27">
      <c r="A79" s="517"/>
      <c r="B79" s="517"/>
      <c r="C79" s="517"/>
    </row>
    <row r="80" spans="1:27">
      <c r="A80" s="517"/>
      <c r="B80" s="517"/>
      <c r="C80" s="517"/>
    </row>
  </sheetData>
  <mergeCells count="1">
    <mergeCell ref="A77:C80"/>
  </mergeCells>
  <pageMargins left="0.74803149606299213" right="0.74803149606299213" top="0.59055118110236227" bottom="0.59055118110236227" header="0.51181102362204722" footer="0.51181102362204722"/>
  <pageSetup paperSize="9" scale="52" fitToWidth="2" orientation="landscape" r:id="rId1"/>
  <headerFooter alignWithMargins="0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67"/>
  <sheetViews>
    <sheetView showGridLines="0" zoomScaleNormal="100" zoomScaleSheetLayoutView="90" workbookViewId="0">
      <pane xSplit="3" ySplit="4" topLeftCell="F38" activePane="bottomRight" state="frozen"/>
      <selection activeCell="A88" sqref="A88"/>
      <selection pane="topRight" activeCell="A88" sqref="A88"/>
      <selection pane="bottomLeft" activeCell="A88" sqref="A88"/>
      <selection pane="bottomRight" activeCell="K51" sqref="K51"/>
    </sheetView>
  </sheetViews>
  <sheetFormatPr defaultColWidth="12.5703125" defaultRowHeight="12" customHeight="1"/>
  <cols>
    <col min="1" max="2" width="3.5703125" style="19" customWidth="1"/>
    <col min="3" max="3" width="62.85546875" style="19" customWidth="1"/>
    <col min="4" max="11" width="12.42578125" style="4" customWidth="1"/>
    <col min="12" max="16384" width="12.5703125" style="4"/>
  </cols>
  <sheetData>
    <row r="1" spans="1:11" s="3" customFormat="1" ht="12" customHeight="1">
      <c r="A1" s="211" t="s">
        <v>0</v>
      </c>
      <c r="B1" s="212"/>
      <c r="C1" s="212"/>
      <c r="D1" s="191">
        <v>2016</v>
      </c>
      <c r="E1" s="191">
        <v>2016</v>
      </c>
      <c r="F1" s="191">
        <v>2016</v>
      </c>
      <c r="G1" s="192">
        <v>2016</v>
      </c>
      <c r="H1" s="191">
        <v>2017</v>
      </c>
      <c r="I1" s="191">
        <v>2017</v>
      </c>
      <c r="J1" s="191">
        <v>2017</v>
      </c>
      <c r="K1" s="192">
        <v>2017</v>
      </c>
    </row>
    <row r="2" spans="1:11" s="3" customFormat="1" ht="12" customHeight="1">
      <c r="A2" s="213" t="s">
        <v>72</v>
      </c>
      <c r="B2" s="17"/>
      <c r="C2" s="17"/>
      <c r="D2" s="69" t="s">
        <v>172</v>
      </c>
      <c r="E2" s="69" t="s">
        <v>26</v>
      </c>
      <c r="F2" s="69" t="s">
        <v>4</v>
      </c>
      <c r="G2" s="514" t="s">
        <v>130</v>
      </c>
      <c r="H2" s="69" t="s">
        <v>3</v>
      </c>
      <c r="I2" s="69" t="s">
        <v>26</v>
      </c>
      <c r="J2" s="69" t="s">
        <v>4</v>
      </c>
      <c r="K2" s="514" t="s">
        <v>130</v>
      </c>
    </row>
    <row r="3" spans="1:11" s="3" customFormat="1" ht="12" customHeight="1">
      <c r="A3" s="213"/>
      <c r="B3" s="17"/>
      <c r="C3" s="17"/>
      <c r="D3" s="24"/>
      <c r="E3" s="24"/>
      <c r="F3" s="24"/>
      <c r="G3" s="221"/>
      <c r="H3" s="24"/>
      <c r="I3" s="24"/>
      <c r="J3" s="24"/>
      <c r="K3" s="221"/>
    </row>
    <row r="4" spans="1:11" s="3" customFormat="1" ht="12" customHeight="1">
      <c r="A4" s="214" t="s">
        <v>5</v>
      </c>
      <c r="B4" s="18"/>
      <c r="C4" s="18"/>
      <c r="D4" s="165"/>
      <c r="E4" s="165"/>
      <c r="F4" s="165"/>
      <c r="G4" s="197"/>
      <c r="H4" s="165"/>
      <c r="I4" s="165"/>
      <c r="J4" s="165"/>
      <c r="K4" s="197"/>
    </row>
    <row r="5" spans="1:11" ht="12" customHeight="1">
      <c r="A5" s="215"/>
      <c r="C5" s="20"/>
      <c r="D5" s="33"/>
      <c r="E5" s="33"/>
      <c r="F5" s="33"/>
      <c r="G5" s="375"/>
      <c r="H5" s="33"/>
      <c r="I5" s="33"/>
      <c r="J5" s="33"/>
      <c r="K5" s="375"/>
    </row>
    <row r="6" spans="1:11" ht="12" customHeight="1">
      <c r="A6" s="216" t="s">
        <v>73</v>
      </c>
      <c r="C6" s="20"/>
      <c r="D6" s="33"/>
      <c r="E6" s="33"/>
      <c r="F6" s="33"/>
      <c r="G6" s="375"/>
      <c r="H6" s="33"/>
      <c r="I6" s="33"/>
      <c r="J6" s="33"/>
      <c r="K6" s="375"/>
    </row>
    <row r="7" spans="1:11" ht="12" customHeight="1">
      <c r="A7" s="215"/>
      <c r="C7" s="20"/>
      <c r="D7" s="33"/>
      <c r="E7" s="33"/>
      <c r="F7" s="33"/>
      <c r="G7" s="375"/>
      <c r="H7" s="33"/>
      <c r="I7" s="33"/>
      <c r="J7" s="33"/>
      <c r="K7" s="375"/>
    </row>
    <row r="8" spans="1:11" ht="12" customHeight="1">
      <c r="A8" s="215"/>
      <c r="C8" s="19" t="s">
        <v>23</v>
      </c>
      <c r="D8" s="351">
        <v>10605</v>
      </c>
      <c r="E8" s="351">
        <v>21312</v>
      </c>
      <c r="F8" s="351">
        <v>33906</v>
      </c>
      <c r="G8" s="376">
        <v>54120</v>
      </c>
      <c r="H8" s="153">
        <v>4814</v>
      </c>
      <c r="I8" s="153">
        <v>15742</v>
      </c>
      <c r="J8" s="153">
        <v>35083</v>
      </c>
      <c r="K8" s="376">
        <v>40246</v>
      </c>
    </row>
    <row r="9" spans="1:11" ht="12" customHeight="1">
      <c r="A9" s="215"/>
      <c r="C9" s="19" t="s">
        <v>14</v>
      </c>
      <c r="D9" s="153">
        <v>25308</v>
      </c>
      <c r="E9" s="153">
        <v>52179</v>
      </c>
      <c r="F9" s="153">
        <v>80499</v>
      </c>
      <c r="G9" s="376">
        <v>111310</v>
      </c>
      <c r="H9" s="153">
        <v>25720</v>
      </c>
      <c r="I9" s="153">
        <v>53294</v>
      </c>
      <c r="J9" s="153">
        <v>80335</v>
      </c>
      <c r="K9" s="376">
        <v>108174</v>
      </c>
    </row>
    <row r="10" spans="1:11" ht="12" customHeight="1">
      <c r="A10" s="215"/>
      <c r="C10" s="19" t="s">
        <v>22</v>
      </c>
      <c r="D10" s="153">
        <v>3391</v>
      </c>
      <c r="E10" s="153">
        <v>8717</v>
      </c>
      <c r="F10" s="153">
        <v>11999</v>
      </c>
      <c r="G10" s="376">
        <v>-4859</v>
      </c>
      <c r="H10" s="153">
        <v>2067</v>
      </c>
      <c r="I10" s="153">
        <v>5939</v>
      </c>
      <c r="J10" s="153">
        <v>11250</v>
      </c>
      <c r="K10" s="376">
        <v>15958</v>
      </c>
    </row>
    <row r="11" spans="1:11" ht="12" customHeight="1">
      <c r="A11" s="215"/>
      <c r="C11" s="19" t="s">
        <v>19</v>
      </c>
      <c r="D11" s="153">
        <v>6607</v>
      </c>
      <c r="E11" s="153">
        <v>12540</v>
      </c>
      <c r="F11" s="153">
        <v>19369</v>
      </c>
      <c r="G11" s="376">
        <v>27002</v>
      </c>
      <c r="H11" s="153">
        <v>6050</v>
      </c>
      <c r="I11" s="153">
        <v>11530</v>
      </c>
      <c r="J11" s="153">
        <v>16926</v>
      </c>
      <c r="K11" s="376">
        <v>21627</v>
      </c>
    </row>
    <row r="12" spans="1:11" ht="12" customHeight="1">
      <c r="A12" s="215"/>
      <c r="C12" s="19" t="s">
        <v>234</v>
      </c>
      <c r="D12" s="153">
        <v>24</v>
      </c>
      <c r="E12" s="153">
        <v>-78</v>
      </c>
      <c r="F12" s="153">
        <v>-46</v>
      </c>
      <c r="G12" s="376">
        <v>-78</v>
      </c>
      <c r="H12" s="153">
        <v>-309</v>
      </c>
      <c r="I12" s="153">
        <v>-307</v>
      </c>
      <c r="J12" s="153">
        <v>-184</v>
      </c>
      <c r="K12" s="376">
        <v>-343</v>
      </c>
    </row>
    <row r="13" spans="1:11" ht="12" customHeight="1">
      <c r="A13" s="215"/>
      <c r="C13" s="19" t="s">
        <v>131</v>
      </c>
      <c r="D13" s="153">
        <v>13352</v>
      </c>
      <c r="E13" s="153">
        <v>13444</v>
      </c>
      <c r="F13" s="153">
        <v>17742</v>
      </c>
      <c r="G13" s="376">
        <v>3653</v>
      </c>
      <c r="H13" s="153">
        <v>509</v>
      </c>
      <c r="I13" s="153">
        <v>-11021</v>
      </c>
      <c r="J13" s="153">
        <v>-11675</v>
      </c>
      <c r="K13" s="376">
        <v>-17959</v>
      </c>
    </row>
    <row r="14" spans="1:11" ht="12" customHeight="1">
      <c r="A14" s="215"/>
      <c r="C14" s="19" t="s">
        <v>132</v>
      </c>
      <c r="D14" s="153">
        <v>-3454</v>
      </c>
      <c r="E14" s="153">
        <v>-4297</v>
      </c>
      <c r="F14" s="153">
        <v>-4894</v>
      </c>
      <c r="G14" s="376">
        <v>-3115</v>
      </c>
      <c r="H14" s="153">
        <v>-814</v>
      </c>
      <c r="I14" s="153">
        <v>-1472</v>
      </c>
      <c r="J14" s="153">
        <v>-1214</v>
      </c>
      <c r="K14" s="376">
        <v>-1581</v>
      </c>
    </row>
    <row r="15" spans="1:11" ht="12" customHeight="1">
      <c r="A15" s="215"/>
      <c r="C15" s="19" t="s">
        <v>133</v>
      </c>
      <c r="D15" s="153">
        <v>-14629</v>
      </c>
      <c r="E15" s="153">
        <v>-21466</v>
      </c>
      <c r="F15" s="153">
        <v>-26640</v>
      </c>
      <c r="G15" s="376">
        <v>2174</v>
      </c>
      <c r="H15" s="153">
        <v>-173</v>
      </c>
      <c r="I15" s="153">
        <v>2998</v>
      </c>
      <c r="J15" s="153">
        <v>-11879</v>
      </c>
      <c r="K15" s="376">
        <v>21817</v>
      </c>
    </row>
    <row r="16" spans="1:11" ht="12" customHeight="1">
      <c r="A16" s="215"/>
      <c r="C16" s="19" t="s">
        <v>74</v>
      </c>
      <c r="D16" s="153">
        <v>-3835</v>
      </c>
      <c r="E16" s="153">
        <v>-4484</v>
      </c>
      <c r="F16" s="153">
        <v>-8567</v>
      </c>
      <c r="G16" s="376">
        <v>-11713</v>
      </c>
      <c r="H16" s="153">
        <v>-3865</v>
      </c>
      <c r="I16" s="153">
        <v>-4756</v>
      </c>
      <c r="J16" s="153">
        <v>-8377</v>
      </c>
      <c r="K16" s="376">
        <v>-10425</v>
      </c>
    </row>
    <row r="17" spans="1:11" ht="12" customHeight="1">
      <c r="A17" s="215"/>
      <c r="C17" s="19" t="s">
        <v>75</v>
      </c>
      <c r="D17" s="34">
        <v>-7683</v>
      </c>
      <c r="E17" s="34">
        <v>-11937</v>
      </c>
      <c r="F17" s="34">
        <v>-17926</v>
      </c>
      <c r="G17" s="376">
        <v>-24238</v>
      </c>
      <c r="H17" s="34">
        <v>-6505</v>
      </c>
      <c r="I17" s="34">
        <v>-10186</v>
      </c>
      <c r="J17" s="34">
        <v>-14403</v>
      </c>
      <c r="K17" s="376">
        <v>-19838</v>
      </c>
    </row>
    <row r="18" spans="1:11" ht="12" customHeight="1">
      <c r="A18" s="215"/>
      <c r="C18" s="19" t="s">
        <v>76</v>
      </c>
      <c r="D18" s="34">
        <v>113</v>
      </c>
      <c r="E18" s="34">
        <v>229</v>
      </c>
      <c r="F18" s="34">
        <v>341</v>
      </c>
      <c r="G18" s="376">
        <v>455</v>
      </c>
      <c r="H18" s="34">
        <v>109</v>
      </c>
      <c r="I18" s="34">
        <v>194</v>
      </c>
      <c r="J18" s="34">
        <v>279</v>
      </c>
      <c r="K18" s="376">
        <v>382</v>
      </c>
    </row>
    <row r="19" spans="1:11" ht="12" customHeight="1">
      <c r="A19" s="217"/>
      <c r="B19" s="32"/>
      <c r="C19" s="32" t="s">
        <v>77</v>
      </c>
      <c r="D19" s="35">
        <v>-4921</v>
      </c>
      <c r="E19" s="35">
        <v>-4934</v>
      </c>
      <c r="F19" s="35">
        <v>-5024</v>
      </c>
      <c r="G19" s="377">
        <v>-5929</v>
      </c>
      <c r="H19" s="35">
        <v>36</v>
      </c>
      <c r="I19" s="35">
        <v>154</v>
      </c>
      <c r="J19" s="35">
        <v>-604</v>
      </c>
      <c r="K19" s="377">
        <v>-647</v>
      </c>
    </row>
    <row r="20" spans="1:11" ht="12" customHeight="1">
      <c r="A20" s="215"/>
      <c r="B20" s="352" t="s">
        <v>223</v>
      </c>
      <c r="C20" s="353"/>
      <c r="D20" s="346">
        <v>24878</v>
      </c>
      <c r="E20" s="346">
        <v>61225</v>
      </c>
      <c r="F20" s="346">
        <v>100759</v>
      </c>
      <c r="G20" s="378">
        <v>148782</v>
      </c>
      <c r="H20" s="346">
        <v>27639</v>
      </c>
      <c r="I20" s="346">
        <v>62109</v>
      </c>
      <c r="J20" s="346">
        <v>95537</v>
      </c>
      <c r="K20" s="378">
        <v>157411</v>
      </c>
    </row>
    <row r="21" spans="1:11" s="396" customFormat="1" ht="12" customHeight="1">
      <c r="A21" s="395"/>
      <c r="B21" s="406" t="s">
        <v>224</v>
      </c>
      <c r="C21" s="407"/>
      <c r="D21" s="405">
        <v>1365</v>
      </c>
      <c r="E21" s="405">
        <v>1144</v>
      </c>
      <c r="F21" s="405">
        <v>3714</v>
      </c>
      <c r="G21" s="402">
        <v>6043</v>
      </c>
      <c r="H21" s="405">
        <v>-25</v>
      </c>
      <c r="I21" s="405">
        <v>-23</v>
      </c>
      <c r="J21" s="405">
        <v>-23</v>
      </c>
      <c r="K21" s="402">
        <v>-23</v>
      </c>
    </row>
    <row r="22" spans="1:11" ht="12" customHeight="1">
      <c r="A22" s="218"/>
      <c r="B22" s="357" t="s">
        <v>225</v>
      </c>
      <c r="C22" s="358"/>
      <c r="D22" s="36">
        <v>26243</v>
      </c>
      <c r="E22" s="36">
        <v>62369</v>
      </c>
      <c r="F22" s="36">
        <v>104473</v>
      </c>
      <c r="G22" s="219">
        <v>154825</v>
      </c>
      <c r="H22" s="36">
        <v>27614</v>
      </c>
      <c r="I22" s="36">
        <v>62086</v>
      </c>
      <c r="J22" s="36">
        <v>95514</v>
      </c>
      <c r="K22" s="219">
        <v>157388</v>
      </c>
    </row>
    <row r="23" spans="1:11" s="155" customFormat="1" ht="12" customHeight="1">
      <c r="A23" s="348"/>
      <c r="B23" s="355"/>
      <c r="C23" s="273"/>
      <c r="D23" s="153"/>
      <c r="E23" s="153"/>
      <c r="F23" s="153"/>
      <c r="G23" s="380"/>
      <c r="H23" s="153"/>
      <c r="I23" s="153"/>
      <c r="J23" s="153"/>
      <c r="K23" s="380"/>
    </row>
    <row r="24" spans="1:11" ht="12" customHeight="1">
      <c r="A24" s="216" t="s">
        <v>78</v>
      </c>
      <c r="D24" s="34"/>
      <c r="E24" s="34"/>
      <c r="F24" s="34"/>
      <c r="G24" s="380"/>
      <c r="H24" s="34"/>
      <c r="I24" s="34"/>
      <c r="J24" s="34"/>
      <c r="K24" s="380"/>
    </row>
    <row r="25" spans="1:11" ht="12" customHeight="1">
      <c r="A25" s="215"/>
      <c r="C25" s="20"/>
      <c r="D25" s="175"/>
      <c r="E25" s="175"/>
      <c r="F25" s="175"/>
      <c r="G25" s="380"/>
      <c r="H25" s="175"/>
      <c r="I25" s="175"/>
      <c r="J25" s="175"/>
      <c r="K25" s="380"/>
    </row>
    <row r="26" spans="1:11" ht="12" customHeight="1">
      <c r="A26" s="215"/>
      <c r="C26" s="19" t="s">
        <v>79</v>
      </c>
      <c r="D26" s="34">
        <v>-11100</v>
      </c>
      <c r="E26" s="34">
        <v>-33587</v>
      </c>
      <c r="F26" s="34">
        <v>-55700</v>
      </c>
      <c r="G26" s="376">
        <v>-97723</v>
      </c>
      <c r="H26" s="34">
        <v>-15452</v>
      </c>
      <c r="I26" s="34">
        <v>-37686</v>
      </c>
      <c r="J26" s="34">
        <v>-56595</v>
      </c>
      <c r="K26" s="376">
        <v>-86197</v>
      </c>
    </row>
    <row r="27" spans="1:11" ht="12" customHeight="1">
      <c r="A27" s="215"/>
      <c r="C27" s="19" t="s">
        <v>237</v>
      </c>
      <c r="D27" s="34">
        <v>-14192</v>
      </c>
      <c r="E27" s="34">
        <v>-14120</v>
      </c>
      <c r="F27" s="34">
        <v>-12736</v>
      </c>
      <c r="G27" s="376">
        <v>1327</v>
      </c>
      <c r="H27" s="34">
        <v>-8829</v>
      </c>
      <c r="I27" s="34">
        <v>-6219</v>
      </c>
      <c r="J27" s="34">
        <v>-4591</v>
      </c>
      <c r="K27" s="376">
        <v>-4603</v>
      </c>
    </row>
    <row r="28" spans="1:11" ht="12" customHeight="1">
      <c r="A28" s="215"/>
      <c r="C28" s="19" t="s">
        <v>80</v>
      </c>
      <c r="D28" s="34">
        <v>-13</v>
      </c>
      <c r="E28" s="34">
        <v>-28</v>
      </c>
      <c r="F28" s="34">
        <v>-34</v>
      </c>
      <c r="G28" s="376">
        <v>-128</v>
      </c>
      <c r="H28" s="34">
        <v>-1777</v>
      </c>
      <c r="I28" s="34">
        <v>-3786</v>
      </c>
      <c r="J28" s="34">
        <v>-3785</v>
      </c>
      <c r="K28" s="376">
        <v>-3791</v>
      </c>
    </row>
    <row r="29" spans="1:11" ht="12" customHeight="1">
      <c r="A29" s="215"/>
      <c r="C29" s="20" t="s">
        <v>81</v>
      </c>
      <c r="D29" s="34">
        <v>0</v>
      </c>
      <c r="E29" s="34">
        <v>0</v>
      </c>
      <c r="F29" s="34">
        <v>0</v>
      </c>
      <c r="G29" s="376">
        <v>0</v>
      </c>
      <c r="H29" s="34">
        <v>475</v>
      </c>
      <c r="I29" s="34">
        <v>475</v>
      </c>
      <c r="J29" s="34">
        <v>475</v>
      </c>
      <c r="K29" s="376">
        <v>475</v>
      </c>
    </row>
    <row r="30" spans="1:11" ht="12" customHeight="1">
      <c r="A30" s="215"/>
      <c r="C30" s="19" t="s">
        <v>82</v>
      </c>
      <c r="D30" s="34">
        <v>-4942</v>
      </c>
      <c r="E30" s="34">
        <v>-4181</v>
      </c>
      <c r="F30" s="34">
        <v>446</v>
      </c>
      <c r="G30" s="376">
        <v>-88</v>
      </c>
      <c r="H30" s="34">
        <v>-2723</v>
      </c>
      <c r="I30" s="34">
        <v>-1801</v>
      </c>
      <c r="J30" s="34">
        <v>-23</v>
      </c>
      <c r="K30" s="376">
        <v>-2867</v>
      </c>
    </row>
    <row r="31" spans="1:11" ht="12" customHeight="1">
      <c r="A31" s="215"/>
      <c r="C31" s="19" t="s">
        <v>83</v>
      </c>
      <c r="D31" s="34">
        <v>3464</v>
      </c>
      <c r="E31" s="34">
        <v>3484</v>
      </c>
      <c r="F31" s="34">
        <v>3484</v>
      </c>
      <c r="G31" s="376">
        <v>3484</v>
      </c>
      <c r="H31" s="34">
        <v>0</v>
      </c>
      <c r="I31" s="34">
        <v>0</v>
      </c>
      <c r="J31" s="34">
        <v>1</v>
      </c>
      <c r="K31" s="376">
        <v>1</v>
      </c>
    </row>
    <row r="32" spans="1:11" ht="12" customHeight="1">
      <c r="A32" s="215"/>
      <c r="C32" s="19" t="s">
        <v>84</v>
      </c>
      <c r="D32" s="34">
        <v>8129</v>
      </c>
      <c r="E32" s="34">
        <v>8346</v>
      </c>
      <c r="F32" s="34">
        <v>8513</v>
      </c>
      <c r="G32" s="376">
        <v>9902</v>
      </c>
      <c r="H32" s="34">
        <v>168</v>
      </c>
      <c r="I32" s="34">
        <v>362</v>
      </c>
      <c r="J32" s="34">
        <v>2432</v>
      </c>
      <c r="K32" s="376">
        <v>2629</v>
      </c>
    </row>
    <row r="33" spans="1:11" ht="12" customHeight="1">
      <c r="A33" s="217"/>
      <c r="B33" s="32"/>
      <c r="C33" s="32" t="s">
        <v>170</v>
      </c>
      <c r="D33" s="349">
        <v>0</v>
      </c>
      <c r="E33" s="349">
        <v>0</v>
      </c>
      <c r="F33" s="349">
        <v>0</v>
      </c>
      <c r="G33" s="381">
        <v>0</v>
      </c>
      <c r="H33" s="349">
        <v>0</v>
      </c>
      <c r="I33" s="349">
        <v>0</v>
      </c>
      <c r="J33" s="349">
        <v>0</v>
      </c>
      <c r="K33" s="381">
        <v>0</v>
      </c>
    </row>
    <row r="34" spans="1:11" ht="12" customHeight="1">
      <c r="A34" s="215"/>
      <c r="B34" s="352" t="s">
        <v>226</v>
      </c>
      <c r="C34" s="353"/>
      <c r="D34" s="37">
        <v>-18654</v>
      </c>
      <c r="E34" s="37">
        <v>-40086</v>
      </c>
      <c r="F34" s="37">
        <v>-56027</v>
      </c>
      <c r="G34" s="379">
        <v>-83226</v>
      </c>
      <c r="H34" s="37">
        <v>-28138</v>
      </c>
      <c r="I34" s="37">
        <v>-48655</v>
      </c>
      <c r="J34" s="37">
        <v>-62086</v>
      </c>
      <c r="K34" s="379">
        <v>-94353</v>
      </c>
    </row>
    <row r="35" spans="1:11" s="396" customFormat="1" ht="12" customHeight="1">
      <c r="B35" s="406" t="s">
        <v>227</v>
      </c>
      <c r="C35" s="407"/>
      <c r="D35" s="405">
        <v>-1525</v>
      </c>
      <c r="E35" s="405">
        <v>717</v>
      </c>
      <c r="F35" s="405">
        <v>-4801</v>
      </c>
      <c r="G35" s="402">
        <v>-5973</v>
      </c>
      <c r="H35" s="405">
        <v>36292</v>
      </c>
      <c r="I35" s="405">
        <v>36292</v>
      </c>
      <c r="J35" s="405">
        <v>36292</v>
      </c>
      <c r="K35" s="402">
        <v>36292</v>
      </c>
    </row>
    <row r="36" spans="1:11" ht="12" customHeight="1">
      <c r="A36" s="218"/>
      <c r="B36" s="357" t="s">
        <v>228</v>
      </c>
      <c r="C36" s="358"/>
      <c r="D36" s="36">
        <v>-20179</v>
      </c>
      <c r="E36" s="36">
        <v>-39369</v>
      </c>
      <c r="F36" s="36">
        <v>-60828</v>
      </c>
      <c r="G36" s="219">
        <v>-89199</v>
      </c>
      <c r="H36" s="36">
        <v>8154</v>
      </c>
      <c r="I36" s="36">
        <v>-12363</v>
      </c>
      <c r="J36" s="36">
        <v>-25794</v>
      </c>
      <c r="K36" s="219">
        <v>-58061</v>
      </c>
    </row>
    <row r="37" spans="1:11" ht="12" customHeight="1">
      <c r="A37" s="215"/>
      <c r="B37" s="359"/>
      <c r="C37" s="276"/>
      <c r="D37" s="153"/>
      <c r="E37" s="153"/>
      <c r="F37" s="153"/>
      <c r="G37" s="380"/>
      <c r="H37" s="153"/>
      <c r="I37" s="153"/>
      <c r="J37" s="153"/>
      <c r="K37" s="380"/>
    </row>
    <row r="38" spans="1:11" ht="12" customHeight="1">
      <c r="A38" s="216" t="s">
        <v>85</v>
      </c>
      <c r="D38" s="34"/>
      <c r="E38" s="34"/>
      <c r="F38" s="34"/>
      <c r="G38" s="380"/>
      <c r="H38" s="34"/>
      <c r="I38" s="34"/>
      <c r="J38" s="34"/>
      <c r="K38" s="380"/>
    </row>
    <row r="39" spans="1:11" ht="12" customHeight="1">
      <c r="A39" s="215"/>
      <c r="D39" s="34"/>
      <c r="E39" s="34"/>
      <c r="F39" s="34"/>
      <c r="G39" s="380"/>
      <c r="H39" s="34"/>
      <c r="I39" s="34"/>
      <c r="J39" s="34"/>
      <c r="K39" s="380"/>
    </row>
    <row r="40" spans="1:11" ht="12" customHeight="1">
      <c r="A40" s="215"/>
      <c r="C40" s="22" t="s">
        <v>86</v>
      </c>
      <c r="D40" s="34">
        <v>-2433</v>
      </c>
      <c r="E40" s="34">
        <v>-18008</v>
      </c>
      <c r="F40" s="34">
        <v>-21351</v>
      </c>
      <c r="G40" s="376">
        <v>-21312</v>
      </c>
      <c r="H40" s="34">
        <v>0</v>
      </c>
      <c r="I40" s="34">
        <v>-26672</v>
      </c>
      <c r="J40" s="34">
        <v>-29375</v>
      </c>
      <c r="K40" s="376">
        <v>-29403</v>
      </c>
    </row>
    <row r="41" spans="1:11" ht="12" customHeight="1">
      <c r="A41" s="215"/>
      <c r="C41" s="22" t="s">
        <v>87</v>
      </c>
      <c r="D41" s="34">
        <v>-7776</v>
      </c>
      <c r="E41" s="34">
        <v>-3401</v>
      </c>
      <c r="F41" s="34">
        <v>-23317</v>
      </c>
      <c r="G41" s="376">
        <v>-40423</v>
      </c>
      <c r="H41" s="34">
        <v>-37594</v>
      </c>
      <c r="I41" s="34">
        <v>-22888</v>
      </c>
      <c r="J41" s="34">
        <v>-39019</v>
      </c>
      <c r="K41" s="376">
        <v>-67732</v>
      </c>
    </row>
    <row r="42" spans="1:11" ht="12" customHeight="1">
      <c r="A42" s="215"/>
      <c r="C42" s="22" t="s">
        <v>158</v>
      </c>
      <c r="D42" s="34">
        <v>-1234</v>
      </c>
      <c r="E42" s="34">
        <v>-4000</v>
      </c>
      <c r="F42" s="34">
        <v>-5742</v>
      </c>
      <c r="G42" s="376">
        <v>-8347</v>
      </c>
      <c r="H42" s="34">
        <v>-1974</v>
      </c>
      <c r="I42" s="34">
        <v>-4506</v>
      </c>
      <c r="J42" s="34">
        <v>-6052</v>
      </c>
      <c r="K42" s="376">
        <v>-7485</v>
      </c>
    </row>
    <row r="43" spans="1:11" ht="12" customHeight="1">
      <c r="A43" s="217"/>
      <c r="B43" s="32"/>
      <c r="C43" s="32" t="s">
        <v>192</v>
      </c>
      <c r="D43" s="349">
        <v>0</v>
      </c>
      <c r="E43" s="349">
        <v>0</v>
      </c>
      <c r="F43" s="349">
        <v>-559</v>
      </c>
      <c r="G43" s="381">
        <v>-550</v>
      </c>
      <c r="H43" s="349">
        <v>0</v>
      </c>
      <c r="I43" s="349">
        <v>-673</v>
      </c>
      <c r="J43" s="349">
        <v>-1826</v>
      </c>
      <c r="K43" s="381">
        <v>-2139</v>
      </c>
    </row>
    <row r="44" spans="1:11" ht="12" customHeight="1">
      <c r="A44" s="215"/>
      <c r="B44" s="352" t="s">
        <v>229</v>
      </c>
      <c r="D44" s="350">
        <v>-11443</v>
      </c>
      <c r="E44" s="350">
        <v>-25409</v>
      </c>
      <c r="F44" s="350">
        <v>-50969</v>
      </c>
      <c r="G44" s="382">
        <v>-70632</v>
      </c>
      <c r="H44" s="350">
        <v>-39568</v>
      </c>
      <c r="I44" s="350">
        <v>-54739</v>
      </c>
      <c r="J44" s="350">
        <v>-76272</v>
      </c>
      <c r="K44" s="382">
        <v>-106759</v>
      </c>
    </row>
    <row r="45" spans="1:11" s="398" customFormat="1" ht="12" customHeight="1">
      <c r="A45" s="403"/>
      <c r="B45" s="404" t="s">
        <v>230</v>
      </c>
      <c r="C45" s="397"/>
      <c r="D45" s="405">
        <v>-14</v>
      </c>
      <c r="E45" s="405">
        <v>-1216</v>
      </c>
      <c r="F45" s="405">
        <v>-1738</v>
      </c>
      <c r="G45" s="402">
        <v>-1703</v>
      </c>
      <c r="H45" s="405">
        <v>2041</v>
      </c>
      <c r="I45" s="405">
        <v>2041</v>
      </c>
      <c r="J45" s="405">
        <v>2041</v>
      </c>
      <c r="K45" s="402">
        <v>2041</v>
      </c>
    </row>
    <row r="46" spans="1:11" ht="12" customHeight="1">
      <c r="A46" s="218"/>
      <c r="B46" s="357" t="s">
        <v>231</v>
      </c>
      <c r="C46" s="21"/>
      <c r="D46" s="36">
        <v>-11457</v>
      </c>
      <c r="E46" s="36">
        <v>-26625</v>
      </c>
      <c r="F46" s="36">
        <v>-52707</v>
      </c>
      <c r="G46" s="219">
        <v>-72335</v>
      </c>
      <c r="H46" s="36">
        <v>-37527</v>
      </c>
      <c r="I46" s="36">
        <v>-52698</v>
      </c>
      <c r="J46" s="36">
        <v>-74231</v>
      </c>
      <c r="K46" s="219">
        <v>-104718</v>
      </c>
    </row>
    <row r="47" spans="1:11" ht="12" customHeight="1">
      <c r="A47" s="348"/>
      <c r="B47" s="355"/>
      <c r="C47" s="347"/>
      <c r="D47" s="153"/>
      <c r="E47" s="153"/>
      <c r="F47" s="153"/>
      <c r="G47" s="380"/>
      <c r="H47" s="153"/>
      <c r="I47" s="153"/>
      <c r="J47" s="153"/>
      <c r="K47" s="380"/>
    </row>
    <row r="48" spans="1:11" ht="12" customHeight="1">
      <c r="A48" s="348"/>
      <c r="B48" s="354" t="s">
        <v>232</v>
      </c>
      <c r="C48" s="354"/>
      <c r="D48" s="153">
        <v>9</v>
      </c>
      <c r="E48" s="153">
        <v>43</v>
      </c>
      <c r="F48" s="153">
        <v>-54</v>
      </c>
      <c r="G48" s="376">
        <v>-26</v>
      </c>
      <c r="H48" s="153">
        <v>-47</v>
      </c>
      <c r="I48" s="153">
        <v>-41</v>
      </c>
      <c r="J48" s="153">
        <v>1</v>
      </c>
      <c r="K48" s="376">
        <v>-15</v>
      </c>
    </row>
    <row r="49" spans="1:11" s="396" customFormat="1" ht="12" customHeight="1">
      <c r="A49" s="399"/>
      <c r="B49" s="400" t="s">
        <v>233</v>
      </c>
      <c r="C49" s="400"/>
      <c r="D49" s="401">
        <v>17</v>
      </c>
      <c r="E49" s="401">
        <v>52</v>
      </c>
      <c r="F49" s="401">
        <v>-32</v>
      </c>
      <c r="G49" s="402">
        <v>-18</v>
      </c>
      <c r="H49" s="401">
        <v>0</v>
      </c>
      <c r="I49" s="401">
        <v>0</v>
      </c>
      <c r="J49" s="401">
        <v>0</v>
      </c>
      <c r="K49" s="402">
        <v>0</v>
      </c>
    </row>
    <row r="50" spans="1:11" ht="12" customHeight="1">
      <c r="A50" s="215"/>
      <c r="B50" s="356"/>
      <c r="C50" s="356"/>
      <c r="D50" s="154"/>
      <c r="E50" s="154"/>
      <c r="F50" s="154"/>
      <c r="G50" s="380"/>
      <c r="H50" s="154"/>
      <c r="I50" s="154"/>
      <c r="J50" s="154"/>
      <c r="K50" s="380"/>
    </row>
    <row r="51" spans="1:11" ht="12" customHeight="1">
      <c r="A51" s="218"/>
      <c r="B51" s="72" t="s">
        <v>88</v>
      </c>
      <c r="C51" s="21"/>
      <c r="D51" s="36">
        <v>-5367</v>
      </c>
      <c r="E51" s="36">
        <v>-3530</v>
      </c>
      <c r="F51" s="36">
        <v>-9148</v>
      </c>
      <c r="G51" s="219">
        <v>-6753</v>
      </c>
      <c r="H51" s="36">
        <v>-1806</v>
      </c>
      <c r="I51" s="36">
        <v>-3016</v>
      </c>
      <c r="J51" s="36">
        <v>-4511</v>
      </c>
      <c r="K51" s="219">
        <v>-5406</v>
      </c>
    </row>
    <row r="52" spans="1:11" ht="12" customHeight="1">
      <c r="A52" s="215"/>
      <c r="C52" s="20"/>
      <c r="D52" s="153"/>
      <c r="E52" s="153"/>
      <c r="F52" s="153"/>
      <c r="G52" s="380"/>
      <c r="H52" s="153"/>
      <c r="I52" s="153"/>
      <c r="J52" s="153"/>
      <c r="K52" s="380"/>
    </row>
    <row r="53" spans="1:11" ht="12" customHeight="1">
      <c r="A53" s="215"/>
      <c r="C53" s="19" t="s">
        <v>89</v>
      </c>
      <c r="D53" s="414">
        <v>17558</v>
      </c>
      <c r="E53" s="414">
        <v>17558</v>
      </c>
      <c r="F53" s="414">
        <v>17558</v>
      </c>
      <c r="G53" s="416">
        <v>17558</v>
      </c>
      <c r="H53" s="34">
        <v>10805</v>
      </c>
      <c r="I53" s="34">
        <v>10805</v>
      </c>
      <c r="J53" s="34">
        <v>10805</v>
      </c>
      <c r="K53" s="416">
        <v>10805</v>
      </c>
    </row>
    <row r="54" spans="1:11" ht="12" customHeight="1" thickBot="1">
      <c r="A54" s="360"/>
      <c r="B54" s="361"/>
      <c r="C54" s="362" t="s">
        <v>90</v>
      </c>
      <c r="D54" s="415">
        <v>12191</v>
      </c>
      <c r="E54" s="415">
        <v>14028</v>
      </c>
      <c r="F54" s="415">
        <v>8410</v>
      </c>
      <c r="G54" s="383">
        <v>10805</v>
      </c>
      <c r="H54" s="415">
        <v>8999</v>
      </c>
      <c r="I54" s="415">
        <v>7789</v>
      </c>
      <c r="J54" s="415">
        <v>6294</v>
      </c>
      <c r="K54" s="383">
        <v>5399</v>
      </c>
    </row>
    <row r="55" spans="1:11" s="1" customFormat="1" ht="12.75">
      <c r="A55" s="206"/>
      <c r="B55" s="132"/>
      <c r="C55" s="132"/>
    </row>
    <row r="57" spans="1:11" ht="12" customHeight="1">
      <c r="A57" s="14"/>
    </row>
    <row r="62" spans="1:11" ht="12" customHeight="1">
      <c r="D62" s="70"/>
      <c r="E62" s="70"/>
      <c r="F62" s="70"/>
      <c r="H62" s="70"/>
      <c r="I62" s="70"/>
      <c r="J62" s="70"/>
    </row>
    <row r="63" spans="1:11" ht="12" customHeight="1">
      <c r="D63" s="171"/>
      <c r="E63" s="171"/>
      <c r="F63" s="171"/>
      <c r="H63" s="171"/>
      <c r="I63" s="171"/>
      <c r="J63" s="171"/>
    </row>
    <row r="64" spans="1:11" ht="12" customHeight="1">
      <c r="D64" s="173"/>
      <c r="E64" s="173"/>
      <c r="F64" s="173"/>
      <c r="H64" s="173"/>
      <c r="I64" s="173"/>
      <c r="J64" s="173"/>
    </row>
    <row r="65" spans="4:10" ht="12" customHeight="1">
      <c r="D65" s="171"/>
      <c r="E65" s="171"/>
      <c r="F65" s="171"/>
      <c r="H65" s="171"/>
      <c r="I65" s="171"/>
      <c r="J65" s="171"/>
    </row>
    <row r="66" spans="4:10" ht="12" customHeight="1">
      <c r="D66" s="70"/>
      <c r="E66" s="70"/>
      <c r="F66" s="70"/>
      <c r="H66" s="70"/>
      <c r="I66" s="70"/>
      <c r="J66" s="70"/>
    </row>
    <row r="67" spans="4:10" ht="12" customHeight="1">
      <c r="D67" s="173"/>
      <c r="E67" s="173"/>
      <c r="F67" s="173"/>
      <c r="H67" s="173"/>
      <c r="I67" s="173"/>
      <c r="J67" s="173"/>
    </row>
  </sheetData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87"/>
  <sheetViews>
    <sheetView showGridLines="0" zoomScaleNormal="100" zoomScaleSheetLayoutView="90" workbookViewId="0">
      <pane xSplit="3" ySplit="4" topLeftCell="D44" activePane="bottomRight" state="frozen"/>
      <selection activeCell="A88" sqref="A88"/>
      <selection pane="topRight" activeCell="A88" sqref="A88"/>
      <selection pane="bottomLeft" activeCell="A88" sqref="A88"/>
      <selection pane="bottomRight" activeCell="M53" sqref="M53"/>
    </sheetView>
  </sheetViews>
  <sheetFormatPr defaultColWidth="7.28515625" defaultRowHeight="12.75"/>
  <cols>
    <col min="1" max="2" width="3.42578125" style="94" customWidth="1"/>
    <col min="3" max="3" width="42.85546875" style="94" customWidth="1"/>
    <col min="4" max="4" width="12.42578125" style="94" customWidth="1"/>
    <col min="5" max="11" width="12.7109375" style="109" customWidth="1"/>
    <col min="12" max="16384" width="7.28515625" style="109"/>
  </cols>
  <sheetData>
    <row r="1" spans="1:11" ht="12" customHeight="1">
      <c r="A1" s="183" t="s">
        <v>0</v>
      </c>
      <c r="B1" s="222"/>
      <c r="C1" s="223"/>
      <c r="D1" s="185">
        <v>2016</v>
      </c>
      <c r="E1" s="185">
        <v>2016</v>
      </c>
      <c r="F1" s="185">
        <v>2016</v>
      </c>
      <c r="G1" s="186">
        <v>2016</v>
      </c>
      <c r="H1" s="185">
        <v>2017</v>
      </c>
      <c r="I1" s="185">
        <v>2017</v>
      </c>
      <c r="J1" s="185">
        <v>2017</v>
      </c>
      <c r="K1" s="186">
        <v>2017</v>
      </c>
    </row>
    <row r="2" spans="1:11" ht="12" customHeight="1">
      <c r="A2" s="224" t="s">
        <v>91</v>
      </c>
      <c r="B2" s="95"/>
      <c r="C2" s="110"/>
      <c r="D2" s="91" t="s">
        <v>145</v>
      </c>
      <c r="E2" s="91" t="s">
        <v>146</v>
      </c>
      <c r="F2" s="91" t="s">
        <v>147</v>
      </c>
      <c r="G2" s="187" t="s">
        <v>148</v>
      </c>
      <c r="H2" s="91" t="s">
        <v>145</v>
      </c>
      <c r="I2" s="91" t="s">
        <v>146</v>
      </c>
      <c r="J2" s="91" t="s">
        <v>147</v>
      </c>
      <c r="K2" s="187" t="s">
        <v>148</v>
      </c>
    </row>
    <row r="3" spans="1:11" ht="12" customHeight="1">
      <c r="A3" s="224"/>
      <c r="B3" s="95"/>
      <c r="C3" s="110"/>
      <c r="D3" s="91"/>
      <c r="E3" s="91"/>
      <c r="F3" s="91"/>
      <c r="G3" s="187"/>
      <c r="H3" s="91"/>
      <c r="I3" s="91"/>
      <c r="J3" s="91"/>
      <c r="K3" s="187"/>
    </row>
    <row r="4" spans="1:11" ht="12" customHeight="1">
      <c r="A4" s="225" t="s">
        <v>152</v>
      </c>
      <c r="B4" s="226"/>
      <c r="C4" s="227"/>
      <c r="D4" s="92"/>
      <c r="E4" s="92"/>
      <c r="F4" s="92"/>
      <c r="G4" s="188"/>
      <c r="H4" s="92"/>
      <c r="I4" s="92"/>
      <c r="J4" s="92"/>
      <c r="K4" s="188"/>
    </row>
    <row r="5" spans="1:11" ht="12" customHeight="1">
      <c r="A5" s="228"/>
      <c r="D5" s="158"/>
      <c r="E5" s="158"/>
      <c r="F5" s="158"/>
      <c r="G5" s="229"/>
      <c r="H5" s="158"/>
      <c r="I5" s="158"/>
      <c r="J5" s="158"/>
      <c r="K5" s="229"/>
    </row>
    <row r="6" spans="1:11" ht="12" customHeight="1">
      <c r="A6" s="230" t="s">
        <v>200</v>
      </c>
      <c r="B6" s="38"/>
      <c r="D6" s="157"/>
      <c r="E6" s="157"/>
      <c r="F6" s="157"/>
      <c r="G6" s="231"/>
      <c r="H6" s="157"/>
      <c r="I6" s="157"/>
      <c r="J6" s="157"/>
      <c r="K6" s="231"/>
    </row>
    <row r="7" spans="1:11" ht="12" customHeight="1">
      <c r="A7" s="232"/>
      <c r="C7" s="38"/>
      <c r="D7" s="158"/>
      <c r="E7" s="158"/>
      <c r="F7" s="158"/>
      <c r="G7" s="229"/>
      <c r="H7" s="158"/>
      <c r="I7" s="158"/>
      <c r="J7" s="158"/>
      <c r="K7" s="229"/>
    </row>
    <row r="8" spans="1:11" ht="12" customHeight="1">
      <c r="A8" s="233"/>
      <c r="B8" s="112"/>
      <c r="C8" s="111" t="s">
        <v>187</v>
      </c>
      <c r="D8" s="159">
        <v>34611</v>
      </c>
      <c r="E8" s="159">
        <v>35129</v>
      </c>
      <c r="F8" s="159">
        <v>35021</v>
      </c>
      <c r="G8" s="234">
        <v>34289</v>
      </c>
      <c r="H8" s="159">
        <v>32917</v>
      </c>
      <c r="I8" s="159">
        <v>33748</v>
      </c>
      <c r="J8" s="159">
        <v>33876</v>
      </c>
      <c r="K8" s="234">
        <v>33519</v>
      </c>
    </row>
    <row r="9" spans="1:11" ht="12" customHeight="1">
      <c r="A9" s="233"/>
      <c r="B9" s="112"/>
      <c r="C9" s="111" t="s">
        <v>190</v>
      </c>
      <c r="D9" s="159">
        <v>17741</v>
      </c>
      <c r="E9" s="159">
        <v>18152</v>
      </c>
      <c r="F9" s="159">
        <v>18533</v>
      </c>
      <c r="G9" s="234">
        <v>18700</v>
      </c>
      <c r="H9" s="159">
        <v>19522</v>
      </c>
      <c r="I9" s="159">
        <v>20155</v>
      </c>
      <c r="J9" s="159">
        <v>22007</v>
      </c>
      <c r="K9" s="234">
        <v>21697</v>
      </c>
    </row>
    <row r="10" spans="1:11" ht="12" customHeight="1">
      <c r="A10" s="228"/>
      <c r="C10" s="111" t="s">
        <v>9</v>
      </c>
      <c r="D10" s="159">
        <v>12898</v>
      </c>
      <c r="E10" s="159">
        <v>15745.999999999998</v>
      </c>
      <c r="F10" s="159">
        <v>16894</v>
      </c>
      <c r="G10" s="235">
        <v>17882</v>
      </c>
      <c r="H10" s="159">
        <v>14483</v>
      </c>
      <c r="I10" s="159">
        <v>18078</v>
      </c>
      <c r="J10" s="159">
        <v>21256</v>
      </c>
      <c r="K10" s="235">
        <v>20255</v>
      </c>
    </row>
    <row r="11" spans="1:11" ht="12" customHeight="1">
      <c r="A11" s="232"/>
      <c r="B11" s="112" t="s">
        <v>94</v>
      </c>
      <c r="D11" s="157">
        <v>65250</v>
      </c>
      <c r="E11" s="157">
        <v>69027</v>
      </c>
      <c r="F11" s="157">
        <v>70448</v>
      </c>
      <c r="G11" s="231">
        <v>70871</v>
      </c>
      <c r="H11" s="157">
        <v>66922</v>
      </c>
      <c r="I11" s="157">
        <v>71981</v>
      </c>
      <c r="J11" s="157">
        <v>77139</v>
      </c>
      <c r="K11" s="231">
        <v>75471</v>
      </c>
    </row>
    <row r="12" spans="1:11" ht="12" customHeight="1">
      <c r="A12" s="232"/>
      <c r="C12" s="38"/>
      <c r="D12" s="160"/>
      <c r="E12" s="160"/>
      <c r="F12" s="160"/>
      <c r="G12" s="235"/>
      <c r="H12" s="160"/>
      <c r="I12" s="160"/>
      <c r="J12" s="160"/>
      <c r="K12" s="235"/>
    </row>
    <row r="13" spans="1:11" ht="12" customHeight="1">
      <c r="A13" s="228"/>
      <c r="C13" s="111" t="s">
        <v>241</v>
      </c>
      <c r="D13" s="160">
        <v>11317</v>
      </c>
      <c r="E13" s="160">
        <v>11479</v>
      </c>
      <c r="F13" s="160">
        <v>10924</v>
      </c>
      <c r="G13" s="235">
        <v>10768</v>
      </c>
      <c r="H13" s="160">
        <v>10480</v>
      </c>
      <c r="I13" s="160">
        <v>10281</v>
      </c>
      <c r="J13" s="160">
        <v>10155</v>
      </c>
      <c r="K13" s="235">
        <v>9942</v>
      </c>
    </row>
    <row r="14" spans="1:11" ht="12" customHeight="1">
      <c r="A14" s="228"/>
      <c r="C14" s="94" t="s">
        <v>244</v>
      </c>
      <c r="D14" s="159">
        <v>10856</v>
      </c>
      <c r="E14" s="159">
        <v>11269</v>
      </c>
      <c r="F14" s="159">
        <v>10671</v>
      </c>
      <c r="G14" s="234">
        <v>10879</v>
      </c>
      <c r="H14" s="159">
        <v>10783</v>
      </c>
      <c r="I14" s="159">
        <v>10962</v>
      </c>
      <c r="J14" s="159">
        <v>11047</v>
      </c>
      <c r="K14" s="234">
        <v>11203</v>
      </c>
    </row>
    <row r="15" spans="1:11" ht="12" customHeight="1">
      <c r="A15" s="228"/>
      <c r="C15" s="94" t="s">
        <v>93</v>
      </c>
      <c r="D15" s="159">
        <v>9475</v>
      </c>
      <c r="E15" s="159">
        <v>9929</v>
      </c>
      <c r="F15" s="159">
        <v>9650</v>
      </c>
      <c r="G15" s="234">
        <v>9779</v>
      </c>
      <c r="H15" s="159">
        <v>10296</v>
      </c>
      <c r="I15" s="159">
        <v>10433</v>
      </c>
      <c r="J15" s="159">
        <v>10544</v>
      </c>
      <c r="K15" s="234">
        <v>10525</v>
      </c>
    </row>
    <row r="16" spans="1:11" ht="12" customHeight="1">
      <c r="A16" s="228"/>
      <c r="C16" s="39" t="s">
        <v>8</v>
      </c>
      <c r="D16" s="159">
        <v>11444</v>
      </c>
      <c r="E16" s="159">
        <v>11430</v>
      </c>
      <c r="F16" s="159">
        <v>11071</v>
      </c>
      <c r="G16" s="234">
        <v>12188</v>
      </c>
      <c r="H16" s="159">
        <v>11127</v>
      </c>
      <c r="I16" s="159">
        <v>11667</v>
      </c>
      <c r="J16" s="159">
        <v>12362</v>
      </c>
      <c r="K16" s="234">
        <v>14914</v>
      </c>
    </row>
    <row r="17" spans="1:11" ht="12" customHeight="1">
      <c r="A17" s="232"/>
      <c r="B17" s="112" t="s">
        <v>97</v>
      </c>
      <c r="D17" s="157">
        <v>43092</v>
      </c>
      <c r="E17" s="157">
        <v>44107</v>
      </c>
      <c r="F17" s="157">
        <v>42316</v>
      </c>
      <c r="G17" s="231">
        <v>43614</v>
      </c>
      <c r="H17" s="157">
        <f>SUM(H13:H16)</f>
        <v>42686</v>
      </c>
      <c r="I17" s="157">
        <v>43343</v>
      </c>
      <c r="J17" s="157">
        <v>44108</v>
      </c>
      <c r="K17" s="231">
        <v>46584</v>
      </c>
    </row>
    <row r="18" spans="1:11" ht="12" customHeight="1">
      <c r="A18" s="232"/>
      <c r="B18" s="112"/>
      <c r="D18" s="157"/>
      <c r="E18" s="157"/>
      <c r="F18" s="157"/>
      <c r="G18" s="231"/>
      <c r="H18" s="157"/>
      <c r="I18" s="157"/>
      <c r="J18" s="157"/>
      <c r="K18" s="231"/>
    </row>
    <row r="19" spans="1:11" ht="12" customHeight="1">
      <c r="A19" s="232"/>
      <c r="B19" s="112" t="s">
        <v>98</v>
      </c>
      <c r="D19" s="157">
        <v>15144</v>
      </c>
      <c r="E19" s="157">
        <v>13112</v>
      </c>
      <c r="F19" s="157">
        <v>14749</v>
      </c>
      <c r="G19" s="231">
        <v>22486</v>
      </c>
      <c r="H19" s="157">
        <v>16938</v>
      </c>
      <c r="I19" s="157">
        <v>24139</v>
      </c>
      <c r="J19" s="157">
        <v>19314</v>
      </c>
      <c r="K19" s="231">
        <v>26021</v>
      </c>
    </row>
    <row r="20" spans="1:11" ht="12" customHeight="1">
      <c r="A20" s="228"/>
      <c r="B20" s="38"/>
      <c r="D20" s="159"/>
      <c r="E20" s="159"/>
      <c r="F20" s="159"/>
      <c r="G20" s="234"/>
      <c r="H20" s="159"/>
      <c r="I20" s="159"/>
      <c r="J20" s="159"/>
      <c r="K20" s="234"/>
    </row>
    <row r="21" spans="1:11" ht="12" customHeight="1">
      <c r="A21" s="232"/>
      <c r="B21" s="112" t="s">
        <v>135</v>
      </c>
      <c r="D21" s="157">
        <v>2313</v>
      </c>
      <c r="E21" s="157">
        <v>1490</v>
      </c>
      <c r="F21" s="157">
        <v>1459</v>
      </c>
      <c r="G21" s="231">
        <v>1516</v>
      </c>
      <c r="H21" s="157">
        <v>1580</v>
      </c>
      <c r="I21" s="157">
        <v>1347</v>
      </c>
      <c r="J21" s="157">
        <v>1347</v>
      </c>
      <c r="K21" s="231">
        <v>328</v>
      </c>
    </row>
    <row r="22" spans="1:11" ht="12" customHeight="1">
      <c r="A22" s="228"/>
      <c r="B22" s="113"/>
      <c r="D22" s="159"/>
      <c r="E22" s="159"/>
      <c r="F22" s="159"/>
      <c r="G22" s="234"/>
      <c r="H22" s="159"/>
      <c r="I22" s="159"/>
      <c r="J22" s="159"/>
      <c r="K22" s="234"/>
    </row>
    <row r="23" spans="1:11" ht="12" customHeight="1">
      <c r="A23" s="236" t="s">
        <v>95</v>
      </c>
      <c r="B23" s="114"/>
      <c r="C23" s="115"/>
      <c r="D23" s="116">
        <v>125799</v>
      </c>
      <c r="E23" s="116">
        <v>127736</v>
      </c>
      <c r="F23" s="116">
        <v>128972</v>
      </c>
      <c r="G23" s="237">
        <v>138487</v>
      </c>
      <c r="H23" s="116">
        <v>128126</v>
      </c>
      <c r="I23" s="116">
        <v>140810</v>
      </c>
      <c r="J23" s="116">
        <v>141908</v>
      </c>
      <c r="K23" s="237">
        <v>148404</v>
      </c>
    </row>
    <row r="24" spans="1:11" ht="12" customHeight="1">
      <c r="A24" s="228"/>
      <c r="B24" s="38"/>
      <c r="D24" s="508"/>
      <c r="E24" s="508"/>
      <c r="F24" s="508"/>
      <c r="G24" s="234"/>
      <c r="H24" s="508"/>
      <c r="I24" s="508"/>
      <c r="J24" s="508"/>
      <c r="K24" s="234"/>
    </row>
    <row r="25" spans="1:11" ht="12" customHeight="1">
      <c r="A25" s="236" t="s">
        <v>12</v>
      </c>
      <c r="B25" s="114"/>
      <c r="C25" s="115"/>
      <c r="D25" s="116">
        <v>-45724</v>
      </c>
      <c r="E25" s="116">
        <v>-44331</v>
      </c>
      <c r="F25" s="116">
        <v>-47210</v>
      </c>
      <c r="G25" s="237">
        <v>-58779</v>
      </c>
      <c r="H25" s="116">
        <v>-49314</v>
      </c>
      <c r="I25" s="116">
        <v>-58804</v>
      </c>
      <c r="J25" s="116">
        <v>-54464</v>
      </c>
      <c r="K25" s="237">
        <v>-67512</v>
      </c>
    </row>
    <row r="26" spans="1:11" ht="12" customHeight="1">
      <c r="A26" s="228"/>
      <c r="B26" s="38"/>
      <c r="D26" s="508"/>
      <c r="E26" s="508"/>
      <c r="F26" s="508"/>
      <c r="G26" s="234"/>
      <c r="H26" s="508"/>
      <c r="I26" s="508"/>
      <c r="J26" s="508"/>
      <c r="K26" s="234"/>
    </row>
    <row r="27" spans="1:11" ht="12" customHeight="1">
      <c r="A27" s="236" t="s">
        <v>161</v>
      </c>
      <c r="B27" s="114"/>
      <c r="C27" s="115"/>
      <c r="D27" s="116">
        <v>80075</v>
      </c>
      <c r="E27" s="116">
        <v>83405</v>
      </c>
      <c r="F27" s="116">
        <v>81762</v>
      </c>
      <c r="G27" s="237">
        <v>79708</v>
      </c>
      <c r="H27" s="116">
        <v>78812</v>
      </c>
      <c r="I27" s="116">
        <v>82006</v>
      </c>
      <c r="J27" s="116">
        <v>87444</v>
      </c>
      <c r="K27" s="237">
        <v>80892</v>
      </c>
    </row>
    <row r="28" spans="1:11" ht="12" customHeight="1">
      <c r="A28" s="232"/>
      <c r="B28" s="117"/>
      <c r="C28" s="97" t="s">
        <v>153</v>
      </c>
      <c r="D28" s="508">
        <v>-7265</v>
      </c>
      <c r="E28" s="508">
        <v>0</v>
      </c>
      <c r="F28" s="508">
        <v>0</v>
      </c>
      <c r="G28" s="234">
        <v>0</v>
      </c>
      <c r="H28" s="508">
        <v>-7418</v>
      </c>
      <c r="I28" s="508">
        <v>0</v>
      </c>
      <c r="J28" s="508">
        <v>0</v>
      </c>
      <c r="K28" s="234">
        <v>0</v>
      </c>
    </row>
    <row r="29" spans="1:11" ht="12" customHeight="1">
      <c r="A29" s="232"/>
      <c r="B29" s="117"/>
      <c r="C29" s="238" t="s">
        <v>162</v>
      </c>
      <c r="D29" s="508">
        <v>-31560</v>
      </c>
      <c r="E29" s="508">
        <v>-38459</v>
      </c>
      <c r="F29" s="508">
        <v>-36627</v>
      </c>
      <c r="G29" s="234">
        <f>'[1]MT-HU P&amp;L QoQ'!$O$35+'[1]MT-HU P&amp;L QoQ'!$O$37+'[1]MT-HU P&amp;L QoQ'!$O$38</f>
        <v>-42119</v>
      </c>
      <c r="H29" s="159">
        <v>-38301</v>
      </c>
      <c r="I29" s="159">
        <v>-38956</v>
      </c>
      <c r="J29" s="159">
        <v>-36444</v>
      </c>
      <c r="K29" s="234">
        <v>-43067</v>
      </c>
    </row>
    <row r="30" spans="1:11" ht="12" customHeight="1">
      <c r="A30" s="236" t="s">
        <v>1</v>
      </c>
      <c r="B30" s="114"/>
      <c r="C30" s="40"/>
      <c r="D30" s="116">
        <v>41250</v>
      </c>
      <c r="E30" s="116">
        <v>44946</v>
      </c>
      <c r="F30" s="116">
        <v>45135</v>
      </c>
      <c r="G30" s="237">
        <v>37589</v>
      </c>
      <c r="H30" s="116">
        <f>SUM(H27:H29)</f>
        <v>33093</v>
      </c>
      <c r="I30" s="116">
        <v>43050</v>
      </c>
      <c r="J30" s="116">
        <v>51000</v>
      </c>
      <c r="K30" s="237">
        <v>37825</v>
      </c>
    </row>
    <row r="31" spans="1:11" ht="12" customHeight="1">
      <c r="A31" s="242" t="s">
        <v>96</v>
      </c>
      <c r="B31" s="118"/>
      <c r="C31" s="65"/>
      <c r="D31" s="509">
        <v>10207</v>
      </c>
      <c r="E31" s="509">
        <v>21030</v>
      </c>
      <c r="F31" s="509">
        <v>19835</v>
      </c>
      <c r="G31" s="515">
        <v>36500</v>
      </c>
      <c r="H31" s="509">
        <v>14636</v>
      </c>
      <c r="I31" s="509">
        <v>19028</v>
      </c>
      <c r="J31" s="509">
        <v>17017</v>
      </c>
      <c r="K31" s="509">
        <v>23255</v>
      </c>
    </row>
    <row r="32" spans="1:11" ht="12" customHeight="1">
      <c r="A32" s="239"/>
      <c r="D32" s="159"/>
      <c r="E32" s="159"/>
      <c r="F32" s="159"/>
      <c r="G32" s="234"/>
      <c r="H32" s="159"/>
      <c r="I32" s="159"/>
      <c r="J32" s="159"/>
      <c r="K32" s="234"/>
    </row>
    <row r="33" spans="1:11" ht="12" customHeight="1">
      <c r="A33" s="230" t="s">
        <v>99</v>
      </c>
      <c r="B33" s="113"/>
      <c r="D33" s="157"/>
      <c r="E33" s="157"/>
      <c r="F33" s="157"/>
      <c r="G33" s="231"/>
      <c r="H33" s="157"/>
      <c r="I33" s="157"/>
      <c r="J33" s="157"/>
      <c r="K33" s="231"/>
    </row>
    <row r="34" spans="1:11" ht="12" customHeight="1">
      <c r="A34" s="239"/>
      <c r="B34" s="113"/>
      <c r="C34" s="117"/>
      <c r="D34" s="157"/>
      <c r="E34" s="157"/>
      <c r="F34" s="157"/>
      <c r="G34" s="231"/>
      <c r="H34" s="157"/>
      <c r="I34" s="157"/>
      <c r="J34" s="157"/>
      <c r="K34" s="231"/>
    </row>
    <row r="35" spans="1:11" ht="12" customHeight="1">
      <c r="A35" s="233"/>
      <c r="B35" s="112"/>
      <c r="C35" s="111" t="s">
        <v>187</v>
      </c>
      <c r="D35" s="159">
        <v>4356</v>
      </c>
      <c r="E35" s="159">
        <v>4428</v>
      </c>
      <c r="F35" s="159">
        <v>5000</v>
      </c>
      <c r="G35" s="234">
        <v>4477</v>
      </c>
      <c r="H35" s="159">
        <v>4137</v>
      </c>
      <c r="I35" s="159">
        <v>4255</v>
      </c>
      <c r="J35" s="159">
        <v>4624</v>
      </c>
      <c r="K35" s="234">
        <v>4096</v>
      </c>
    </row>
    <row r="36" spans="1:11" ht="12" customHeight="1">
      <c r="A36" s="233"/>
      <c r="B36" s="112"/>
      <c r="C36" s="111" t="s">
        <v>190</v>
      </c>
      <c r="D36" s="159">
        <v>1411</v>
      </c>
      <c r="E36" s="159">
        <v>1554</v>
      </c>
      <c r="F36" s="159">
        <v>1905</v>
      </c>
      <c r="G36" s="234">
        <v>1701</v>
      </c>
      <c r="H36" s="159">
        <v>1817</v>
      </c>
      <c r="I36" s="159">
        <v>1918</v>
      </c>
      <c r="J36" s="159">
        <v>2208</v>
      </c>
      <c r="K36" s="234">
        <v>1927</v>
      </c>
    </row>
    <row r="37" spans="1:11" ht="12" customHeight="1">
      <c r="A37" s="228"/>
      <c r="C37" s="111" t="s">
        <v>9</v>
      </c>
      <c r="D37" s="160">
        <v>1270</v>
      </c>
      <c r="E37" s="160">
        <v>1444</v>
      </c>
      <c r="F37" s="160">
        <v>1462</v>
      </c>
      <c r="G37" s="234">
        <v>1609</v>
      </c>
      <c r="H37" s="160">
        <v>1374</v>
      </c>
      <c r="I37" s="160">
        <v>1463</v>
      </c>
      <c r="J37" s="160">
        <v>1562</v>
      </c>
      <c r="K37" s="234">
        <v>1769</v>
      </c>
    </row>
    <row r="38" spans="1:11" ht="12" customHeight="1">
      <c r="A38" s="232"/>
      <c r="B38" s="112" t="s">
        <v>94</v>
      </c>
      <c r="D38" s="157">
        <v>7037</v>
      </c>
      <c r="E38" s="157">
        <v>7426</v>
      </c>
      <c r="F38" s="157">
        <v>8367</v>
      </c>
      <c r="G38" s="231">
        <v>7787</v>
      </c>
      <c r="H38" s="157">
        <v>7328</v>
      </c>
      <c r="I38" s="157">
        <v>7636</v>
      </c>
      <c r="J38" s="157">
        <v>8394</v>
      </c>
      <c r="K38" s="231">
        <v>7792</v>
      </c>
    </row>
    <row r="39" spans="1:11" ht="12" customHeight="1">
      <c r="A39" s="232"/>
      <c r="C39" s="38"/>
      <c r="D39" s="160"/>
      <c r="E39" s="160"/>
      <c r="F39" s="160"/>
      <c r="G39" s="235"/>
      <c r="H39" s="160"/>
      <c r="I39" s="160"/>
      <c r="J39" s="160"/>
      <c r="K39" s="235"/>
    </row>
    <row r="40" spans="1:11" ht="12" customHeight="1">
      <c r="A40" s="228"/>
      <c r="C40" s="111" t="s">
        <v>241</v>
      </c>
      <c r="D40" s="160">
        <v>1406</v>
      </c>
      <c r="E40" s="160">
        <v>1394</v>
      </c>
      <c r="F40" s="160">
        <v>1353</v>
      </c>
      <c r="G40" s="234">
        <v>1534</v>
      </c>
      <c r="H40" s="160">
        <v>1274</v>
      </c>
      <c r="I40" s="160">
        <v>1248</v>
      </c>
      <c r="J40" s="160">
        <v>1236</v>
      </c>
      <c r="K40" s="234">
        <v>1361</v>
      </c>
    </row>
    <row r="41" spans="1:11" ht="12" customHeight="1">
      <c r="A41" s="228"/>
      <c r="C41" s="94" t="s">
        <v>244</v>
      </c>
      <c r="D41" s="159">
        <v>1413</v>
      </c>
      <c r="E41" s="159">
        <v>1415</v>
      </c>
      <c r="F41" s="159">
        <v>1397</v>
      </c>
      <c r="G41" s="234">
        <v>1392</v>
      </c>
      <c r="H41" s="159">
        <v>1366</v>
      </c>
      <c r="I41" s="159">
        <v>1346</v>
      </c>
      <c r="J41" s="159">
        <v>1316</v>
      </c>
      <c r="K41" s="234">
        <v>1311</v>
      </c>
    </row>
    <row r="42" spans="1:11" ht="12" customHeight="1">
      <c r="A42" s="228"/>
      <c r="C42" s="94" t="s">
        <v>93</v>
      </c>
      <c r="D42" s="159">
        <v>723</v>
      </c>
      <c r="E42" s="159">
        <v>749</v>
      </c>
      <c r="F42" s="159">
        <v>765</v>
      </c>
      <c r="G42" s="234">
        <v>789</v>
      </c>
      <c r="H42" s="159">
        <v>806</v>
      </c>
      <c r="I42" s="159">
        <v>824</v>
      </c>
      <c r="J42" s="159">
        <v>858</v>
      </c>
      <c r="K42" s="234">
        <v>902</v>
      </c>
    </row>
    <row r="43" spans="1:11" ht="12" customHeight="1">
      <c r="A43" s="228"/>
      <c r="C43" s="39" t="s">
        <v>8</v>
      </c>
      <c r="D43" s="159">
        <v>1789</v>
      </c>
      <c r="E43" s="159">
        <v>1614.9999999999998</v>
      </c>
      <c r="F43" s="159">
        <v>1584</v>
      </c>
      <c r="G43" s="234">
        <v>1659</v>
      </c>
      <c r="H43" s="159">
        <v>1457</v>
      </c>
      <c r="I43" s="159">
        <v>1449</v>
      </c>
      <c r="J43" s="159">
        <v>1442</v>
      </c>
      <c r="K43" s="234">
        <v>1376</v>
      </c>
    </row>
    <row r="44" spans="1:11" ht="12" customHeight="1">
      <c r="A44" s="232"/>
      <c r="B44" s="112" t="s">
        <v>97</v>
      </c>
      <c r="D44" s="157">
        <v>5331</v>
      </c>
      <c r="E44" s="157">
        <v>5173</v>
      </c>
      <c r="F44" s="157">
        <v>5099</v>
      </c>
      <c r="G44" s="231">
        <v>5374</v>
      </c>
      <c r="H44" s="157">
        <v>4903</v>
      </c>
      <c r="I44" s="157">
        <v>4867</v>
      </c>
      <c r="J44" s="157">
        <v>4852</v>
      </c>
      <c r="K44" s="231">
        <v>4950</v>
      </c>
    </row>
    <row r="45" spans="1:11" ht="12" customHeight="1">
      <c r="A45" s="232"/>
      <c r="B45" s="112"/>
      <c r="D45" s="157"/>
      <c r="E45" s="157"/>
      <c r="F45" s="157"/>
      <c r="G45" s="231"/>
      <c r="H45" s="157"/>
      <c r="I45" s="157"/>
      <c r="J45" s="157"/>
      <c r="K45" s="231"/>
    </row>
    <row r="46" spans="1:11" ht="12" customHeight="1">
      <c r="A46" s="232"/>
      <c r="B46" s="112" t="s">
        <v>98</v>
      </c>
      <c r="D46" s="157">
        <v>236</v>
      </c>
      <c r="E46" s="157">
        <v>740</v>
      </c>
      <c r="F46" s="157">
        <v>511</v>
      </c>
      <c r="G46" s="231">
        <v>333</v>
      </c>
      <c r="H46" s="157">
        <v>191</v>
      </c>
      <c r="I46" s="157">
        <v>259</v>
      </c>
      <c r="J46" s="157">
        <v>276</v>
      </c>
      <c r="K46" s="231">
        <v>347</v>
      </c>
    </row>
    <row r="47" spans="1:11" ht="12" customHeight="1">
      <c r="A47" s="240"/>
      <c r="B47" s="113"/>
      <c r="C47" s="117"/>
      <c r="D47" s="157"/>
      <c r="E47" s="157"/>
      <c r="F47" s="157"/>
      <c r="G47" s="231"/>
      <c r="H47" s="157"/>
      <c r="I47" s="157"/>
      <c r="J47" s="157"/>
      <c r="K47" s="231"/>
    </row>
    <row r="48" spans="1:11" ht="12" customHeight="1">
      <c r="A48" s="236" t="s">
        <v>95</v>
      </c>
      <c r="B48" s="122"/>
      <c r="C48" s="115"/>
      <c r="D48" s="116">
        <v>12604</v>
      </c>
      <c r="E48" s="116">
        <v>13339</v>
      </c>
      <c r="F48" s="116">
        <v>13977</v>
      </c>
      <c r="G48" s="237">
        <v>13494</v>
      </c>
      <c r="H48" s="116">
        <v>12422</v>
      </c>
      <c r="I48" s="116">
        <v>12762</v>
      </c>
      <c r="J48" s="116">
        <v>13522</v>
      </c>
      <c r="K48" s="237">
        <v>13089</v>
      </c>
    </row>
    <row r="49" spans="1:11" ht="12" customHeight="1">
      <c r="A49" s="228"/>
      <c r="B49" s="38"/>
      <c r="D49" s="508"/>
      <c r="E49" s="508"/>
      <c r="F49" s="508"/>
      <c r="G49" s="234"/>
      <c r="H49" s="508"/>
      <c r="I49" s="508"/>
      <c r="J49" s="508"/>
      <c r="K49" s="234"/>
    </row>
    <row r="50" spans="1:11" ht="12" customHeight="1">
      <c r="A50" s="236" t="s">
        <v>12</v>
      </c>
      <c r="B50" s="114"/>
      <c r="C50" s="115"/>
      <c r="D50" s="116">
        <v>-4000</v>
      </c>
      <c r="E50" s="116">
        <v>-4516</v>
      </c>
      <c r="F50" s="116">
        <v>-3967</v>
      </c>
      <c r="G50" s="237">
        <v>-4095</v>
      </c>
      <c r="H50" s="116">
        <v>-3656</v>
      </c>
      <c r="I50" s="116">
        <v>-3915</v>
      </c>
      <c r="J50" s="116">
        <v>-3644</v>
      </c>
      <c r="K50" s="237">
        <v>-4623</v>
      </c>
    </row>
    <row r="51" spans="1:11" ht="12" customHeight="1">
      <c r="A51" s="228"/>
      <c r="B51" s="38"/>
      <c r="D51" s="508"/>
      <c r="E51" s="508"/>
      <c r="F51" s="508"/>
      <c r="G51" s="234"/>
      <c r="H51" s="508"/>
      <c r="I51" s="508"/>
      <c r="J51" s="508"/>
      <c r="K51" s="234"/>
    </row>
    <row r="52" spans="1:11" ht="12" customHeight="1">
      <c r="A52" s="236" t="s">
        <v>161</v>
      </c>
      <c r="B52" s="114"/>
      <c r="C52" s="115"/>
      <c r="D52" s="116">
        <v>8604</v>
      </c>
      <c r="E52" s="116">
        <v>8823</v>
      </c>
      <c r="F52" s="116">
        <v>10010</v>
      </c>
      <c r="G52" s="237">
        <v>9399</v>
      </c>
      <c r="H52" s="116">
        <v>8766</v>
      </c>
      <c r="I52" s="116">
        <v>8847</v>
      </c>
      <c r="J52" s="116">
        <v>9878</v>
      </c>
      <c r="K52" s="237">
        <v>8466</v>
      </c>
    </row>
    <row r="53" spans="1:11" ht="12" customHeight="1">
      <c r="A53" s="241"/>
      <c r="B53" s="117"/>
      <c r="C53" s="511" t="s">
        <v>162</v>
      </c>
      <c r="D53" s="508">
        <v>-3725</v>
      </c>
      <c r="E53" s="508">
        <v>-5164.0000000000009</v>
      </c>
      <c r="F53" s="508">
        <v>-4065</v>
      </c>
      <c r="G53" s="234">
        <f>SUM('[1]Maktel P&amp;L QoQ'!$O$33:$O$35)</f>
        <v>-4720</v>
      </c>
      <c r="H53" s="508">
        <v>-3988</v>
      </c>
      <c r="I53" s="508">
        <v>-4041</v>
      </c>
      <c r="J53" s="508">
        <v>-3668</v>
      </c>
      <c r="K53" s="234">
        <v>-4035</v>
      </c>
    </row>
    <row r="54" spans="1:11" ht="12" customHeight="1">
      <c r="A54" s="236" t="s">
        <v>1</v>
      </c>
      <c r="B54" s="122"/>
      <c r="C54" s="115"/>
      <c r="D54" s="116">
        <v>4879</v>
      </c>
      <c r="E54" s="116">
        <v>3658.9999999999991</v>
      </c>
      <c r="F54" s="116">
        <v>5945</v>
      </c>
      <c r="G54" s="237">
        <v>4679</v>
      </c>
      <c r="H54" s="116">
        <v>4778</v>
      </c>
      <c r="I54" s="116">
        <v>4806</v>
      </c>
      <c r="J54" s="116">
        <v>6210</v>
      </c>
      <c r="K54" s="237">
        <v>4431</v>
      </c>
    </row>
    <row r="55" spans="1:11" ht="12" customHeight="1">
      <c r="A55" s="374" t="s">
        <v>96</v>
      </c>
      <c r="B55" s="368"/>
      <c r="C55" s="366"/>
      <c r="D55" s="510">
        <v>893</v>
      </c>
      <c r="E55" s="510">
        <v>1457</v>
      </c>
      <c r="F55" s="510">
        <v>2278</v>
      </c>
      <c r="G55" s="516">
        <v>5678</v>
      </c>
      <c r="H55" s="510">
        <v>824</v>
      </c>
      <c r="I55" s="510">
        <v>3267</v>
      </c>
      <c r="J55" s="510">
        <v>1902</v>
      </c>
      <c r="K55" s="509">
        <v>6536</v>
      </c>
    </row>
    <row r="56" spans="1:11" ht="12" customHeight="1">
      <c r="A56" s="239"/>
      <c r="C56" s="298"/>
      <c r="D56" s="157"/>
      <c r="E56" s="157"/>
      <c r="F56" s="157"/>
      <c r="G56" s="367"/>
      <c r="H56" s="157"/>
      <c r="I56" s="157"/>
      <c r="J56" s="157"/>
      <c r="K56" s="367"/>
    </row>
    <row r="57" spans="1:11" ht="12" customHeight="1">
      <c r="A57" s="363" t="s">
        <v>236</v>
      </c>
      <c r="C57" s="111"/>
      <c r="D57" s="364"/>
      <c r="E57" s="364"/>
      <c r="F57" s="364"/>
      <c r="G57" s="365"/>
      <c r="H57" s="364"/>
      <c r="I57" s="364"/>
      <c r="J57" s="364"/>
      <c r="K57" s="365"/>
    </row>
    <row r="58" spans="1:11" ht="12" customHeight="1" thickBot="1">
      <c r="A58" s="369" t="s">
        <v>235</v>
      </c>
      <c r="B58" s="119"/>
      <c r="C58" s="38"/>
      <c r="D58" s="370">
        <v>5.0599999999999996</v>
      </c>
      <c r="E58" s="370">
        <v>5.08</v>
      </c>
      <c r="F58" s="370">
        <v>5.0653564091450258</v>
      </c>
      <c r="G58" s="371">
        <v>5.04</v>
      </c>
      <c r="H58" s="370">
        <v>5.0199999999999996</v>
      </c>
      <c r="I58" s="370">
        <v>5.0199999999999996</v>
      </c>
      <c r="J58" s="370">
        <v>4.9800000000000004</v>
      </c>
      <c r="K58" s="371">
        <v>5.0599999999999996</v>
      </c>
    </row>
    <row r="59" spans="1:11" ht="12" customHeight="1">
      <c r="A59" s="293"/>
      <c r="B59" s="372"/>
      <c r="C59" s="373"/>
      <c r="D59" s="293"/>
      <c r="E59" s="296"/>
      <c r="F59" s="296"/>
      <c r="G59" s="291"/>
      <c r="H59" s="296"/>
      <c r="I59" s="296"/>
      <c r="J59" s="296"/>
      <c r="K59" s="291"/>
    </row>
    <row r="60" spans="1:11" ht="12" customHeight="1">
      <c r="A60" s="156"/>
      <c r="B60" s="156"/>
      <c r="C60" s="293"/>
      <c r="D60" s="293"/>
      <c r="E60" s="306"/>
      <c r="F60" s="306"/>
      <c r="G60" s="291"/>
      <c r="H60" s="306"/>
      <c r="I60" s="306"/>
      <c r="J60" s="306"/>
      <c r="K60" s="291"/>
    </row>
    <row r="61" spans="1:11" ht="12" customHeight="1">
      <c r="A61" s="310"/>
      <c r="B61" s="301"/>
      <c r="C61" s="156"/>
      <c r="D61" s="156"/>
      <c r="E61" s="307"/>
      <c r="F61" s="307"/>
      <c r="G61" s="290"/>
      <c r="H61" s="307"/>
      <c r="I61" s="307"/>
      <c r="J61" s="307"/>
      <c r="K61" s="290"/>
    </row>
    <row r="62" spans="1:11" ht="12" customHeight="1">
      <c r="A62" s="310"/>
      <c r="B62" s="156"/>
      <c r="C62" s="310"/>
      <c r="D62" s="310"/>
      <c r="E62" s="306"/>
      <c r="F62" s="306"/>
      <c r="G62" s="314"/>
      <c r="H62" s="306"/>
      <c r="I62" s="306"/>
      <c r="J62" s="306"/>
      <c r="K62" s="314"/>
    </row>
    <row r="63" spans="1:11" ht="12" customHeight="1">
      <c r="A63" s="156"/>
      <c r="B63" s="156"/>
      <c r="C63" s="293"/>
      <c r="D63" s="293"/>
      <c r="E63" s="306"/>
      <c r="F63" s="306"/>
      <c r="G63" s="290"/>
      <c r="H63" s="306"/>
      <c r="I63" s="306"/>
      <c r="J63" s="306"/>
      <c r="K63" s="290"/>
    </row>
    <row r="64" spans="1:11" ht="12" customHeight="1">
      <c r="A64" s="156"/>
      <c r="B64" s="156"/>
      <c r="C64" s="156"/>
      <c r="D64" s="156"/>
      <c r="E64" s="296"/>
      <c r="F64" s="296"/>
      <c r="G64" s="290"/>
      <c r="H64" s="296"/>
      <c r="I64" s="296"/>
      <c r="J64" s="296"/>
      <c r="K64" s="290"/>
    </row>
    <row r="65" spans="1:11" ht="12" customHeight="1">
      <c r="A65" s="156"/>
      <c r="B65" s="156"/>
      <c r="C65" s="156"/>
      <c r="D65" s="156"/>
      <c r="E65" s="296"/>
      <c r="F65" s="296"/>
      <c r="G65" s="291"/>
      <c r="H65" s="296"/>
      <c r="I65" s="296"/>
      <c r="J65" s="296"/>
      <c r="K65" s="291"/>
    </row>
    <row r="66" spans="1:11" ht="12" customHeight="1">
      <c r="A66" s="156"/>
      <c r="B66" s="156"/>
      <c r="C66" s="286"/>
      <c r="D66" s="286"/>
      <c r="E66" s="296"/>
      <c r="F66" s="296"/>
      <c r="G66" s="291"/>
      <c r="H66" s="296"/>
      <c r="I66" s="296"/>
      <c r="J66" s="296"/>
      <c r="K66" s="291"/>
    </row>
    <row r="67" spans="1:11" ht="12" customHeight="1">
      <c r="A67" s="310"/>
      <c r="B67" s="301"/>
      <c r="C67" s="156"/>
      <c r="D67" s="156"/>
      <c r="E67" s="307"/>
      <c r="F67" s="307"/>
      <c r="G67" s="291"/>
      <c r="H67" s="307"/>
      <c r="I67" s="307"/>
      <c r="J67" s="307"/>
      <c r="K67" s="291"/>
    </row>
    <row r="68" spans="1:11" ht="12" customHeight="1">
      <c r="A68" s="310"/>
      <c r="B68" s="301"/>
      <c r="C68" s="156"/>
      <c r="D68" s="156"/>
      <c r="E68" s="307"/>
      <c r="F68" s="307"/>
      <c r="G68" s="314"/>
      <c r="H68" s="307"/>
      <c r="I68" s="307"/>
      <c r="J68" s="307"/>
      <c r="K68" s="314"/>
    </row>
    <row r="69" spans="1:11" ht="12" customHeight="1">
      <c r="A69" s="310"/>
      <c r="B69" s="301"/>
      <c r="C69" s="156"/>
      <c r="D69" s="156"/>
      <c r="E69" s="307"/>
      <c r="F69" s="307"/>
      <c r="G69" s="314"/>
      <c r="H69" s="307"/>
      <c r="I69" s="307"/>
      <c r="J69" s="307"/>
      <c r="K69" s="314"/>
    </row>
    <row r="70" spans="1:11" ht="12" customHeight="1">
      <c r="A70" s="309"/>
      <c r="B70" s="302"/>
      <c r="C70" s="309"/>
      <c r="D70" s="309"/>
      <c r="E70" s="307"/>
      <c r="F70" s="307"/>
      <c r="G70" s="314"/>
      <c r="H70" s="307"/>
      <c r="I70" s="307"/>
      <c r="J70" s="307"/>
      <c r="K70" s="314"/>
    </row>
    <row r="71" spans="1:11" ht="12" customHeight="1">
      <c r="A71" s="310"/>
      <c r="B71" s="301"/>
      <c r="C71" s="156"/>
      <c r="D71" s="156"/>
      <c r="E71" s="307"/>
      <c r="F71" s="307"/>
      <c r="G71" s="314"/>
      <c r="H71" s="307"/>
      <c r="I71" s="307"/>
      <c r="J71" s="307"/>
      <c r="K71" s="314"/>
    </row>
    <row r="72" spans="1:11" ht="12" customHeight="1">
      <c r="A72" s="156"/>
      <c r="B72" s="310"/>
      <c r="C72" s="156"/>
      <c r="D72" s="156"/>
      <c r="E72" s="296"/>
      <c r="F72" s="296"/>
      <c r="G72" s="314"/>
      <c r="H72" s="296"/>
      <c r="I72" s="296"/>
      <c r="J72" s="296"/>
      <c r="K72" s="314"/>
    </row>
    <row r="73" spans="1:11" ht="12" customHeight="1">
      <c r="A73" s="310"/>
      <c r="B73" s="309"/>
      <c r="C73" s="156"/>
      <c r="D73" s="156"/>
      <c r="E73" s="307"/>
      <c r="F73" s="307"/>
      <c r="G73" s="291"/>
      <c r="H73" s="307"/>
      <c r="I73" s="307"/>
      <c r="J73" s="307"/>
      <c r="K73" s="291"/>
    </row>
    <row r="74" spans="1:11" ht="12" customHeight="1">
      <c r="A74" s="156"/>
      <c r="B74" s="310"/>
      <c r="C74" s="156"/>
      <c r="D74" s="156"/>
      <c r="E74" s="296"/>
      <c r="F74" s="296"/>
      <c r="G74" s="314"/>
      <c r="H74" s="296"/>
      <c r="I74" s="296"/>
      <c r="J74" s="296"/>
      <c r="K74" s="314"/>
    </row>
    <row r="75" spans="1:11" ht="12" customHeight="1">
      <c r="A75" s="310"/>
      <c r="B75" s="309"/>
      <c r="C75" s="156"/>
      <c r="D75" s="156"/>
      <c r="E75" s="307"/>
      <c r="F75" s="307"/>
      <c r="G75" s="291"/>
      <c r="H75" s="307"/>
      <c r="I75" s="307"/>
      <c r="J75" s="307"/>
      <c r="K75" s="291"/>
    </row>
    <row r="76" spans="1:11" ht="12" customHeight="1">
      <c r="A76" s="302"/>
      <c r="B76" s="309"/>
      <c r="C76" s="313"/>
      <c r="D76" s="313"/>
      <c r="E76" s="296"/>
      <c r="F76" s="296"/>
      <c r="G76" s="314"/>
      <c r="H76" s="296"/>
      <c r="I76" s="296"/>
      <c r="J76" s="296"/>
      <c r="K76" s="314"/>
    </row>
    <row r="77" spans="1:11" ht="12" customHeight="1">
      <c r="A77" s="310"/>
      <c r="B77" s="301"/>
      <c r="C77" s="156"/>
      <c r="D77" s="156"/>
      <c r="E77" s="307"/>
      <c r="F77" s="307"/>
      <c r="G77" s="291"/>
      <c r="H77" s="307"/>
      <c r="I77" s="307"/>
      <c r="J77" s="307"/>
      <c r="K77" s="291"/>
    </row>
    <row r="78" spans="1:11" ht="12" customHeight="1">
      <c r="A78" s="310"/>
      <c r="B78" s="309"/>
      <c r="C78" s="310"/>
      <c r="D78" s="310"/>
      <c r="E78" s="311"/>
      <c r="F78" s="311"/>
      <c r="G78" s="314"/>
      <c r="H78" s="311"/>
      <c r="I78" s="311"/>
      <c r="J78" s="311"/>
      <c r="K78" s="314"/>
    </row>
    <row r="79" spans="1:11" ht="12" customHeight="1">
      <c r="A79" s="310"/>
      <c r="B79" s="309"/>
      <c r="C79" s="310"/>
      <c r="D79" s="310"/>
      <c r="E79" s="300"/>
      <c r="F79" s="300"/>
      <c r="G79" s="314"/>
      <c r="H79" s="300"/>
      <c r="I79" s="300"/>
      <c r="J79" s="300"/>
      <c r="K79" s="314"/>
    </row>
    <row r="80" spans="1:11" ht="12" customHeight="1">
      <c r="A80" s="289"/>
      <c r="B80" s="156"/>
      <c r="C80" s="293"/>
      <c r="D80" s="293"/>
      <c r="E80" s="287"/>
      <c r="F80" s="287"/>
      <c r="G80" s="295"/>
      <c r="H80" s="287"/>
      <c r="I80" s="287"/>
      <c r="J80" s="287"/>
      <c r="K80" s="295"/>
    </row>
    <row r="81" spans="1:11" ht="12" customHeight="1">
      <c r="A81" s="302"/>
      <c r="B81" s="292"/>
      <c r="C81" s="303"/>
      <c r="D81" s="303"/>
      <c r="E81" s="315"/>
      <c r="F81" s="315"/>
      <c r="G81" s="294"/>
      <c r="H81" s="315"/>
      <c r="I81" s="315"/>
      <c r="J81" s="315"/>
      <c r="K81" s="294"/>
    </row>
    <row r="82" spans="1:11" ht="12" customHeight="1">
      <c r="A82" s="302"/>
      <c r="B82" s="292"/>
      <c r="C82" s="310"/>
      <c r="D82" s="310"/>
      <c r="E82" s="315"/>
      <c r="F82" s="315"/>
      <c r="G82" s="284"/>
      <c r="H82" s="315"/>
      <c r="I82" s="315"/>
      <c r="J82" s="315"/>
      <c r="K82" s="284"/>
    </row>
    <row r="83" spans="1:11" s="123" customFormat="1" ht="15.75" customHeight="1">
      <c r="A83" s="304"/>
      <c r="B83" s="304"/>
      <c r="C83" s="304"/>
      <c r="D83" s="304"/>
      <c r="E83" s="297"/>
      <c r="F83" s="297"/>
      <c r="G83" s="284"/>
      <c r="H83" s="297"/>
      <c r="I83" s="297"/>
      <c r="J83" s="297"/>
      <c r="K83" s="284"/>
    </row>
    <row r="84" spans="1:11" s="123" customFormat="1" ht="27" customHeight="1">
      <c r="A84" s="518"/>
      <c r="B84" s="518"/>
      <c r="C84" s="518"/>
      <c r="D84" s="426"/>
      <c r="E84" s="124"/>
      <c r="F84" s="124"/>
      <c r="G84" s="305"/>
      <c r="H84" s="124"/>
      <c r="I84" s="124"/>
      <c r="J84" s="124"/>
      <c r="K84" s="305"/>
    </row>
    <row r="85" spans="1:11" s="123" customFormat="1" ht="12.75" customHeight="1">
      <c r="A85" s="120"/>
      <c r="B85" s="113"/>
      <c r="C85" s="119"/>
      <c r="D85" s="119"/>
      <c r="G85" s="305"/>
      <c r="K85" s="305"/>
    </row>
    <row r="86" spans="1:11">
      <c r="A86" s="111"/>
      <c r="C86" s="111"/>
      <c r="D86" s="111"/>
      <c r="G86" s="123"/>
      <c r="K86" s="123"/>
    </row>
    <row r="87" spans="1:11">
      <c r="A87" s="121"/>
      <c r="C87" s="111"/>
      <c r="D87" s="111"/>
    </row>
  </sheetData>
  <mergeCells count="1">
    <mergeCell ref="A84:C84"/>
  </mergeCells>
  <pageMargins left="0.59055118110236227" right="0.59055118110236227" top="0.59055118110236227" bottom="0.59055118110236227" header="0.51181102362204722" footer="0.51181102362204722"/>
  <pageSetup paperSize="9" scale="75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141"/>
  <sheetViews>
    <sheetView showGridLines="0" zoomScaleNormal="100" zoomScaleSheetLayoutView="90" workbookViewId="0">
      <pane xSplit="1" ySplit="4" topLeftCell="D80" activePane="bottomRight" state="frozen"/>
      <selection activeCell="A88" sqref="A88"/>
      <selection pane="topRight" activeCell="A88" sqref="A88"/>
      <selection pane="bottomLeft" activeCell="A88" sqref="A88"/>
      <selection pane="bottomRight" activeCell="I2" sqref="I2"/>
    </sheetView>
  </sheetViews>
  <sheetFormatPr defaultRowHeight="14.1" customHeight="1"/>
  <cols>
    <col min="1" max="1" width="63.5703125" style="14" customWidth="1"/>
    <col min="2" max="2" width="14.140625" style="14" customWidth="1"/>
    <col min="3" max="9" width="14.140625" style="73" customWidth="1"/>
    <col min="10" max="10" width="9.140625" style="73"/>
    <col min="11" max="11" width="10.42578125" style="73" bestFit="1" customWidth="1"/>
    <col min="12" max="16384" width="9.140625" style="73"/>
  </cols>
  <sheetData>
    <row r="1" spans="1:9" ht="14.1" customHeight="1">
      <c r="A1" s="55" t="s">
        <v>100</v>
      </c>
      <c r="B1" s="342">
        <v>2016</v>
      </c>
      <c r="C1" s="41">
        <v>2016</v>
      </c>
      <c r="D1" s="41">
        <v>2016</v>
      </c>
      <c r="E1" s="342">
        <v>2016</v>
      </c>
      <c r="F1" s="41">
        <v>2017</v>
      </c>
      <c r="G1" s="41">
        <v>2017</v>
      </c>
      <c r="H1" s="41">
        <v>2017</v>
      </c>
      <c r="I1" s="342">
        <v>2017</v>
      </c>
    </row>
    <row r="2" spans="1:9" ht="14.1" customHeight="1">
      <c r="A2" s="53"/>
      <c r="B2" s="194" t="s">
        <v>145</v>
      </c>
      <c r="C2" s="24" t="s">
        <v>146</v>
      </c>
      <c r="D2" s="24" t="s">
        <v>147</v>
      </c>
      <c r="E2" s="194" t="s">
        <v>148</v>
      </c>
      <c r="F2" s="24" t="s">
        <v>145</v>
      </c>
      <c r="G2" s="24" t="s">
        <v>146</v>
      </c>
      <c r="H2" s="24" t="s">
        <v>147</v>
      </c>
      <c r="I2" s="194" t="s">
        <v>148</v>
      </c>
    </row>
    <row r="3" spans="1:9" ht="14.1" customHeight="1">
      <c r="A3" s="53"/>
      <c r="B3" s="221" t="s">
        <v>150</v>
      </c>
      <c r="C3" s="68" t="s">
        <v>150</v>
      </c>
      <c r="D3" s="68" t="s">
        <v>150</v>
      </c>
      <c r="E3" s="221" t="s">
        <v>150</v>
      </c>
      <c r="F3" s="68" t="s">
        <v>150</v>
      </c>
      <c r="G3" s="68" t="s">
        <v>150</v>
      </c>
      <c r="H3" s="68" t="s">
        <v>150</v>
      </c>
      <c r="I3" s="68" t="s">
        <v>150</v>
      </c>
    </row>
    <row r="4" spans="1:9" ht="14.1" customHeight="1">
      <c r="A4" s="74" t="s">
        <v>144</v>
      </c>
      <c r="B4" s="74"/>
      <c r="C4" s="172"/>
      <c r="D4" s="172"/>
      <c r="E4" s="197"/>
      <c r="F4" s="172"/>
      <c r="G4" s="172"/>
      <c r="H4" s="172"/>
      <c r="I4" s="197"/>
    </row>
    <row r="5" spans="1:9" ht="14.1" customHeight="1">
      <c r="A5" s="43"/>
      <c r="B5" s="161"/>
      <c r="C5" s="161"/>
      <c r="D5" s="161"/>
      <c r="E5" s="341"/>
      <c r="F5" s="161"/>
      <c r="G5" s="161"/>
      <c r="H5" s="161"/>
      <c r="I5" s="341"/>
    </row>
    <row r="6" spans="1:9" ht="14.1" customHeight="1">
      <c r="A6" s="42" t="s">
        <v>101</v>
      </c>
      <c r="B6" s="87">
        <v>0.33207784509058313</v>
      </c>
      <c r="C6" s="87">
        <v>0.34567016817153357</v>
      </c>
      <c r="D6" s="87">
        <v>0.35737934413607253</v>
      </c>
      <c r="E6" s="340">
        <v>0.27500000000000002</v>
      </c>
      <c r="F6" s="87">
        <v>0.27300000000000002</v>
      </c>
      <c r="G6" s="87">
        <v>0.312</v>
      </c>
      <c r="H6" s="87">
        <v>0.36820460674084993</v>
      </c>
      <c r="I6" s="340">
        <v>0.2617162820083993</v>
      </c>
    </row>
    <row r="7" spans="1:9" ht="14.1" customHeight="1">
      <c r="A7" s="42" t="s">
        <v>102</v>
      </c>
      <c r="B7" s="87">
        <v>0.14911874846377399</v>
      </c>
      <c r="C7" s="87">
        <v>0.15507812777064553</v>
      </c>
      <c r="D7" s="87">
        <v>0.1591502467364295</v>
      </c>
      <c r="E7" s="340">
        <v>7.2153407482039023E-2</v>
      </c>
      <c r="F7" s="87">
        <v>8.9831823325528262E-2</v>
      </c>
      <c r="G7" s="87">
        <v>0.13211221917522684</v>
      </c>
      <c r="H7" s="87">
        <v>0.19417431989754216</v>
      </c>
      <c r="I7" s="340">
        <v>8.9276644243753173E-2</v>
      </c>
    </row>
    <row r="8" spans="1:9" ht="14.1" customHeight="1">
      <c r="A8" s="42" t="s">
        <v>103</v>
      </c>
      <c r="B8" s="87">
        <v>7.2668912568859073E-2</v>
      </c>
      <c r="C8" s="87">
        <v>7.5765850752197009E-2</v>
      </c>
      <c r="D8" s="87">
        <v>8.1405522696251703E-2</v>
      </c>
      <c r="E8" s="340">
        <v>0.12848930243584425</v>
      </c>
      <c r="F8" s="87">
        <v>2.9208509184595784E-2</v>
      </c>
      <c r="G8" s="87">
        <v>6.7222073853088496E-2</v>
      </c>
      <c r="H8" s="87">
        <v>0.11667449688185814</v>
      </c>
      <c r="I8" s="340">
        <v>2.9025904039840934E-2</v>
      </c>
    </row>
    <row r="9" spans="1:9" ht="14.1" customHeight="1">
      <c r="A9" s="42" t="s">
        <v>104</v>
      </c>
      <c r="B9" s="87">
        <v>8.0102860373248028E-2</v>
      </c>
      <c r="C9" s="87">
        <v>0.15956427250516314</v>
      </c>
      <c r="D9" s="87">
        <v>0.21608036864401153</v>
      </c>
      <c r="E9" s="340">
        <v>0.28616490795073918</v>
      </c>
      <c r="F9" s="87">
        <v>0.11</v>
      </c>
      <c r="G9" s="87">
        <v>0.14522443183668685</v>
      </c>
      <c r="H9" s="87">
        <v>0.12175877359522722</v>
      </c>
      <c r="I9" s="340">
        <v>0.18335996828582402</v>
      </c>
    </row>
    <row r="10" spans="1:9" ht="14.1" customHeight="1">
      <c r="A10" s="42" t="s">
        <v>70</v>
      </c>
      <c r="B10" s="82">
        <v>376557</v>
      </c>
      <c r="C10" s="82">
        <v>404106</v>
      </c>
      <c r="D10" s="82">
        <v>398658</v>
      </c>
      <c r="E10" s="339">
        <v>376557</v>
      </c>
      <c r="F10" s="82">
        <v>338313</v>
      </c>
      <c r="G10" s="82">
        <v>357442</v>
      </c>
      <c r="H10" s="82">
        <v>343725</v>
      </c>
      <c r="I10" s="339">
        <v>309976</v>
      </c>
    </row>
    <row r="11" spans="1:9" ht="14.1" customHeight="1">
      <c r="A11" s="42" t="s">
        <v>136</v>
      </c>
      <c r="B11" s="77">
        <v>0.41807948577251702</v>
      </c>
      <c r="C11" s="77">
        <v>0.42407617096700734</v>
      </c>
      <c r="D11" s="77">
        <v>0.41592426397019472</v>
      </c>
      <c r="E11" s="338">
        <v>0.39311089999895604</v>
      </c>
      <c r="F11" s="77">
        <v>0.37</v>
      </c>
      <c r="G11" s="77">
        <v>0.39100000000000001</v>
      </c>
      <c r="H11" s="77">
        <v>0.37391814214165431</v>
      </c>
      <c r="I11" s="338">
        <v>0.34799999999999998</v>
      </c>
    </row>
    <row r="12" spans="1:9" ht="14.1" customHeight="1" thickBot="1">
      <c r="A12" s="66" t="s">
        <v>105</v>
      </c>
      <c r="B12" s="88">
        <v>9571.1796386241913</v>
      </c>
      <c r="C12" s="88">
        <v>9589.9296386241913</v>
      </c>
      <c r="D12" s="88">
        <v>9392.9296386241913</v>
      </c>
      <c r="E12" s="337">
        <v>9432.43</v>
      </c>
      <c r="F12" s="88">
        <v>9067</v>
      </c>
      <c r="G12" s="88">
        <v>9226</v>
      </c>
      <c r="H12" s="88">
        <v>9328</v>
      </c>
      <c r="I12" s="337">
        <v>9154</v>
      </c>
    </row>
    <row r="13" spans="1:9" ht="14.1" customHeight="1" thickTop="1">
      <c r="A13" s="43"/>
      <c r="B13" s="162"/>
      <c r="C13" s="162"/>
      <c r="D13" s="162"/>
      <c r="E13" s="336"/>
      <c r="F13" s="162"/>
      <c r="G13" s="162"/>
      <c r="H13" s="162"/>
      <c r="I13" s="336"/>
    </row>
    <row r="14" spans="1:9" ht="14.1" customHeight="1">
      <c r="A14" s="54" t="s">
        <v>92</v>
      </c>
      <c r="B14" s="163"/>
      <c r="C14" s="163"/>
      <c r="D14" s="163"/>
      <c r="E14" s="335"/>
      <c r="F14" s="163"/>
      <c r="G14" s="163"/>
      <c r="H14" s="163"/>
      <c r="I14" s="335"/>
    </row>
    <row r="15" spans="1:9" ht="14.1" customHeight="1">
      <c r="A15" s="43"/>
      <c r="B15" s="162"/>
      <c r="C15" s="162"/>
      <c r="D15" s="162"/>
      <c r="E15" s="336"/>
      <c r="F15" s="162"/>
      <c r="G15" s="162"/>
      <c r="H15" s="162"/>
      <c r="I15" s="336"/>
    </row>
    <row r="16" spans="1:9" ht="14.1" customHeight="1">
      <c r="A16" s="56" t="s">
        <v>118</v>
      </c>
      <c r="B16" s="58"/>
      <c r="C16" s="58"/>
      <c r="D16" s="58"/>
      <c r="E16" s="334"/>
      <c r="F16" s="58"/>
      <c r="G16" s="58"/>
      <c r="H16" s="58"/>
      <c r="I16" s="334"/>
    </row>
    <row r="17" spans="1:9" ht="14.1" customHeight="1">
      <c r="A17" s="42"/>
      <c r="B17" s="60"/>
      <c r="C17" s="60"/>
      <c r="D17" s="60"/>
      <c r="E17" s="338"/>
      <c r="F17" s="60"/>
      <c r="G17" s="60"/>
      <c r="H17" s="60"/>
      <c r="I17" s="338"/>
    </row>
    <row r="18" spans="1:9" ht="14.1" customHeight="1">
      <c r="A18" s="43" t="s">
        <v>250</v>
      </c>
      <c r="B18" s="89">
        <v>1.152551983723296</v>
      </c>
      <c r="C18" s="89" t="s">
        <v>165</v>
      </c>
      <c r="D18" s="89" t="s">
        <v>191</v>
      </c>
      <c r="E18" s="333" t="s">
        <v>165</v>
      </c>
      <c r="F18" s="89" t="s">
        <v>165</v>
      </c>
      <c r="G18" s="89" t="s">
        <v>165</v>
      </c>
      <c r="H18" s="89" t="s">
        <v>165</v>
      </c>
      <c r="I18" s="333" t="s">
        <v>165</v>
      </c>
    </row>
    <row r="19" spans="1:9" ht="14.1" customHeight="1">
      <c r="A19" s="43" t="s">
        <v>251</v>
      </c>
      <c r="B19" s="89">
        <v>0.474113793743214</v>
      </c>
      <c r="C19" s="89" t="s">
        <v>165</v>
      </c>
      <c r="D19" s="89" t="s">
        <v>191</v>
      </c>
      <c r="E19" s="333" t="s">
        <v>165</v>
      </c>
      <c r="F19" s="89" t="s">
        <v>165</v>
      </c>
      <c r="G19" s="89" t="s">
        <v>165</v>
      </c>
      <c r="H19" s="89" t="s">
        <v>165</v>
      </c>
      <c r="I19" s="333" t="s">
        <v>165</v>
      </c>
    </row>
    <row r="20" spans="1:9" ht="14.1" customHeight="1">
      <c r="A20" s="43" t="s">
        <v>119</v>
      </c>
      <c r="B20" s="86">
        <v>5371513</v>
      </c>
      <c r="C20" s="86">
        <v>5344240</v>
      </c>
      <c r="D20" s="86">
        <v>5301049</v>
      </c>
      <c r="E20" s="318">
        <v>5331986</v>
      </c>
      <c r="F20" s="86">
        <v>5304361</v>
      </c>
      <c r="G20" s="86">
        <v>5390118</v>
      </c>
      <c r="H20" s="86">
        <v>5400966</v>
      </c>
      <c r="I20" s="318">
        <v>5293328</v>
      </c>
    </row>
    <row r="21" spans="1:9" ht="14.1" customHeight="1">
      <c r="A21" s="49" t="s">
        <v>120</v>
      </c>
      <c r="B21" s="77">
        <v>0.57720459766177612</v>
      </c>
      <c r="C21" s="77">
        <v>0.58195908117898898</v>
      </c>
      <c r="D21" s="77">
        <v>0.58890570526701413</v>
      </c>
      <c r="E21" s="513">
        <v>0.59167709742673746</v>
      </c>
      <c r="F21" s="77">
        <v>0.60099999999999998</v>
      </c>
      <c r="G21" s="77">
        <v>0.61699999999999999</v>
      </c>
      <c r="H21" s="77">
        <v>0.626</v>
      </c>
      <c r="I21" s="513">
        <v>0.64517785408348016</v>
      </c>
    </row>
    <row r="22" spans="1:9" ht="14.1" customHeight="1">
      <c r="A22" s="43" t="s">
        <v>129</v>
      </c>
      <c r="B22" s="79">
        <v>181.86838918853388</v>
      </c>
      <c r="C22" s="79">
        <v>194.59489955942496</v>
      </c>
      <c r="D22" s="79">
        <v>191.96502726530235</v>
      </c>
      <c r="E22" s="332">
        <v>194</v>
      </c>
      <c r="F22" s="79">
        <v>195</v>
      </c>
      <c r="G22" s="79">
        <v>205</v>
      </c>
      <c r="H22" s="79">
        <v>200</v>
      </c>
      <c r="I22" s="332">
        <v>195</v>
      </c>
    </row>
    <row r="23" spans="1:9" ht="14.1" customHeight="1">
      <c r="A23" s="43" t="s">
        <v>193</v>
      </c>
      <c r="B23" s="79">
        <v>3216.2913215825943</v>
      </c>
      <c r="C23" s="79">
        <v>3314.6004070076233</v>
      </c>
      <c r="D23" s="79">
        <v>3354.0369364304029</v>
      </c>
      <c r="E23" s="332">
        <v>3326</v>
      </c>
      <c r="F23" s="79">
        <v>3289</v>
      </c>
      <c r="G23" s="79">
        <v>3365</v>
      </c>
      <c r="H23" s="79">
        <v>3446</v>
      </c>
      <c r="I23" s="332">
        <v>3467</v>
      </c>
    </row>
    <row r="24" spans="1:9" ht="14.1" customHeight="1">
      <c r="A24" s="49" t="s">
        <v>194</v>
      </c>
      <c r="B24" s="84">
        <v>4830.8036000086695</v>
      </c>
      <c r="C24" s="84">
        <v>4898.2148538003221</v>
      </c>
      <c r="D24" s="84">
        <v>4882.0480077237053</v>
      </c>
      <c r="E24" s="331">
        <v>4882</v>
      </c>
      <c r="F24" s="84">
        <v>4817</v>
      </c>
      <c r="G24" s="84">
        <v>4815</v>
      </c>
      <c r="H24" s="84">
        <v>4889</v>
      </c>
      <c r="I24" s="331">
        <v>4799</v>
      </c>
    </row>
    <row r="25" spans="1:9" ht="14.1" customHeight="1">
      <c r="A25" s="49" t="s">
        <v>195</v>
      </c>
      <c r="B25" s="84">
        <v>1065.9570628110735</v>
      </c>
      <c r="C25" s="84">
        <v>1132.090088930511</v>
      </c>
      <c r="D25" s="84">
        <v>1196.7024329557678</v>
      </c>
      <c r="E25" s="331">
        <v>1085</v>
      </c>
      <c r="F25" s="84">
        <v>1031</v>
      </c>
      <c r="G25" s="84">
        <v>1107</v>
      </c>
      <c r="H25" s="84">
        <v>1063</v>
      </c>
      <c r="I25" s="331">
        <v>1095.8678510775947</v>
      </c>
    </row>
    <row r="26" spans="1:9" ht="14.1" customHeight="1">
      <c r="A26" s="43" t="s">
        <v>124</v>
      </c>
      <c r="B26" s="80">
        <v>0.22027639082006614</v>
      </c>
      <c r="C26" s="80">
        <v>0.1687002895088614</v>
      </c>
      <c r="D26" s="80">
        <v>0.19791510974725884</v>
      </c>
      <c r="E26" s="330">
        <v>0.16097763183822175</v>
      </c>
      <c r="F26" s="80">
        <v>0.15</v>
      </c>
      <c r="G26" s="80">
        <v>0.152</v>
      </c>
      <c r="H26" s="80">
        <v>0.17499999999999999</v>
      </c>
      <c r="I26" s="330">
        <v>0.23498005578653439</v>
      </c>
    </row>
    <row r="27" spans="1:9" ht="14.1" customHeight="1">
      <c r="A27" s="49" t="s">
        <v>121</v>
      </c>
      <c r="B27" s="77">
        <v>0.11762285712072987</v>
      </c>
      <c r="C27" s="77">
        <v>9.8932657679961553E-2</v>
      </c>
      <c r="D27" s="77">
        <v>9.4956904273795703E-2</v>
      </c>
      <c r="E27" s="329">
        <v>9.0687699421879264E-2</v>
      </c>
      <c r="F27" s="77">
        <v>8.7999999999999995E-2</v>
      </c>
      <c r="G27" s="77">
        <v>8.1000000000000003E-2</v>
      </c>
      <c r="H27" s="77">
        <v>7.9000000000000001E-2</v>
      </c>
      <c r="I27" s="329">
        <v>7.4445639954231299E-2</v>
      </c>
    </row>
    <row r="28" spans="1:9" ht="14.1" customHeight="1">
      <c r="A28" s="49" t="s">
        <v>122</v>
      </c>
      <c r="B28" s="77">
        <v>0.35699842957274119</v>
      </c>
      <c r="C28" s="77">
        <v>0.26485284522895425</v>
      </c>
      <c r="D28" s="77">
        <v>0.34327746559441619</v>
      </c>
      <c r="E28" s="329">
        <v>0.2622183886558771</v>
      </c>
      <c r="F28" s="77">
        <v>0.24114074118156806</v>
      </c>
      <c r="G28" s="77">
        <v>0.26400000000000001</v>
      </c>
      <c r="H28" s="77">
        <v>0.33300000000000002</v>
      </c>
      <c r="I28" s="329">
        <v>0.52065284487421071</v>
      </c>
    </row>
    <row r="29" spans="1:9" ht="14.1" customHeight="1">
      <c r="A29" s="50" t="s">
        <v>196</v>
      </c>
      <c r="B29" s="80">
        <v>0.33887912591687042</v>
      </c>
      <c r="C29" s="80">
        <v>0.34068429646590714</v>
      </c>
      <c r="D29" s="80">
        <v>0.3460619188109198</v>
      </c>
      <c r="E29" s="330">
        <v>0.35290343278793712</v>
      </c>
      <c r="F29" s="80">
        <v>0.37228017315356893</v>
      </c>
      <c r="G29" s="80">
        <v>0.374</v>
      </c>
      <c r="H29" s="80">
        <v>0.39380491383783978</v>
      </c>
      <c r="I29" s="330">
        <v>0.42850079282535675</v>
      </c>
    </row>
    <row r="30" spans="1:9" ht="14.1" customHeight="1">
      <c r="A30" s="42" t="s">
        <v>123</v>
      </c>
      <c r="B30" s="84">
        <v>5915.6923118380382</v>
      </c>
      <c r="C30" s="84">
        <v>6211.0234325112524</v>
      </c>
      <c r="D30" s="84">
        <v>5517.4484189985806</v>
      </c>
      <c r="E30" s="331">
        <v>6363.4800137588745</v>
      </c>
      <c r="F30" s="84">
        <v>5084.1115726414619</v>
      </c>
      <c r="G30" s="84">
        <v>3787</v>
      </c>
      <c r="H30" s="84">
        <v>3695.3639623663294</v>
      </c>
      <c r="I30" s="331">
        <v>5800.9926355320595</v>
      </c>
    </row>
    <row r="31" spans="1:9" ht="14.1" customHeight="1">
      <c r="A31" s="42" t="s">
        <v>137</v>
      </c>
      <c r="B31" s="84">
        <v>17203.60621560067</v>
      </c>
      <c r="C31" s="84">
        <v>17562.753035303645</v>
      </c>
      <c r="D31" s="84">
        <v>17819.460726775371</v>
      </c>
      <c r="E31" s="331">
        <v>19698.994382757293</v>
      </c>
      <c r="F31" s="84">
        <v>21426.712546048639</v>
      </c>
      <c r="G31" s="84">
        <v>8848</v>
      </c>
      <c r="H31" s="84">
        <v>13013.748357883102</v>
      </c>
      <c r="I31" s="331">
        <v>25966.840639150669</v>
      </c>
    </row>
    <row r="32" spans="1:9" ht="14.1" customHeight="1">
      <c r="A32" s="43" t="s">
        <v>166</v>
      </c>
      <c r="B32" s="86">
        <v>2366104</v>
      </c>
      <c r="C32" s="86">
        <v>2422602</v>
      </c>
      <c r="D32" s="86">
        <v>2469111</v>
      </c>
      <c r="E32" s="328">
        <v>2554703</v>
      </c>
      <c r="F32" s="86">
        <v>2634512</v>
      </c>
      <c r="G32" s="86">
        <v>2760428</v>
      </c>
      <c r="H32" s="86">
        <v>2816214</v>
      </c>
      <c r="I32" s="328">
        <v>2845079</v>
      </c>
    </row>
    <row r="33" spans="1:9" ht="14.1" customHeight="1">
      <c r="A33" s="42" t="s">
        <v>159</v>
      </c>
      <c r="B33" s="77">
        <v>0.83</v>
      </c>
      <c r="C33" s="77">
        <v>0.83</v>
      </c>
      <c r="D33" s="77">
        <v>0.83</v>
      </c>
      <c r="E33" s="338">
        <v>0.86180000000000001</v>
      </c>
      <c r="F33" s="77">
        <v>0.86180000000000001</v>
      </c>
      <c r="G33" s="77">
        <v>0.86180000000000001</v>
      </c>
      <c r="H33" s="77">
        <v>0.86199999999999999</v>
      </c>
      <c r="I33" s="329">
        <v>0.86180000000000001</v>
      </c>
    </row>
    <row r="34" spans="1:9" ht="14.1" customHeight="1">
      <c r="A34" s="42" t="s">
        <v>157</v>
      </c>
      <c r="B34" s="77">
        <v>0.97399999999999998</v>
      </c>
      <c r="C34" s="77">
        <v>0.97599999999999998</v>
      </c>
      <c r="D34" s="77">
        <v>0.97799999999999998</v>
      </c>
      <c r="E34" s="338">
        <v>0.98</v>
      </c>
      <c r="F34" s="77">
        <v>0.98</v>
      </c>
      <c r="G34" s="77">
        <v>0.98429999999999995</v>
      </c>
      <c r="H34" s="77">
        <v>0.98599999999999999</v>
      </c>
      <c r="I34" s="329">
        <v>0.99</v>
      </c>
    </row>
    <row r="35" spans="1:9" ht="14.1" customHeight="1">
      <c r="A35" s="43"/>
      <c r="B35" s="162"/>
      <c r="C35" s="162"/>
      <c r="D35" s="162"/>
      <c r="E35" s="336"/>
      <c r="F35" s="162"/>
      <c r="G35" s="162"/>
      <c r="H35" s="162"/>
      <c r="I35" s="336"/>
    </row>
    <row r="36" spans="1:9" ht="14.1" customHeight="1">
      <c r="A36" s="56" t="s">
        <v>106</v>
      </c>
      <c r="B36" s="62"/>
      <c r="C36" s="62"/>
      <c r="D36" s="62"/>
      <c r="E36" s="327"/>
      <c r="F36" s="62"/>
      <c r="G36" s="62"/>
      <c r="H36" s="62"/>
      <c r="I36" s="327"/>
    </row>
    <row r="37" spans="1:9" ht="14.1" customHeight="1">
      <c r="A37" s="43"/>
      <c r="B37" s="57"/>
      <c r="C37" s="57"/>
      <c r="D37" s="57"/>
      <c r="E37" s="336"/>
      <c r="F37" s="57"/>
      <c r="G37" s="57"/>
      <c r="H37" s="57"/>
      <c r="I37" s="336"/>
    </row>
    <row r="38" spans="1:9" ht="14.1" customHeight="1">
      <c r="A38" s="54" t="s">
        <v>138</v>
      </c>
      <c r="B38" s="162"/>
      <c r="C38" s="162"/>
      <c r="D38" s="162"/>
      <c r="E38" s="336"/>
      <c r="F38" s="162"/>
      <c r="G38" s="162"/>
      <c r="H38" s="162"/>
      <c r="I38" s="336"/>
    </row>
    <row r="39" spans="1:9" ht="14.1" customHeight="1">
      <c r="A39" s="50" t="s">
        <v>178</v>
      </c>
      <c r="B39" s="79">
        <v>1447961</v>
      </c>
      <c r="C39" s="79">
        <v>1440696</v>
      </c>
      <c r="D39" s="79">
        <v>1437116</v>
      </c>
      <c r="E39" s="326">
        <v>1422589</v>
      </c>
      <c r="F39" s="79">
        <v>1423761</v>
      </c>
      <c r="G39" s="79">
        <v>1425319</v>
      </c>
      <c r="H39" s="79">
        <v>1420725</v>
      </c>
      <c r="I39" s="326">
        <v>1411972</v>
      </c>
    </row>
    <row r="40" spans="1:9" ht="12.75" customHeight="1">
      <c r="A40" s="42" t="s">
        <v>108</v>
      </c>
      <c r="B40" s="84">
        <v>729518.74866649986</v>
      </c>
      <c r="C40" s="84">
        <v>671141.0298593333</v>
      </c>
      <c r="D40" s="84">
        <v>642249.82715099992</v>
      </c>
      <c r="E40" s="325">
        <v>685638.49487316667</v>
      </c>
      <c r="F40" s="84">
        <v>736102</v>
      </c>
      <c r="G40" s="84">
        <v>692946</v>
      </c>
      <c r="H40" s="84">
        <v>659850.10634999978</v>
      </c>
      <c r="I40" s="326">
        <v>656333.26471666596</v>
      </c>
    </row>
    <row r="41" spans="1:9" ht="14.1" customHeight="1">
      <c r="A41" s="50" t="s">
        <v>163</v>
      </c>
      <c r="B41" s="79">
        <v>167.09138900601272</v>
      </c>
      <c r="C41" s="79">
        <v>154.88773630199884</v>
      </c>
      <c r="D41" s="79">
        <v>148.90826324599928</v>
      </c>
      <c r="E41" s="326">
        <v>159</v>
      </c>
      <c r="F41" s="79">
        <v>172</v>
      </c>
      <c r="G41" s="79">
        <v>162</v>
      </c>
      <c r="H41" s="79">
        <v>155</v>
      </c>
      <c r="I41" s="326">
        <v>154</v>
      </c>
    </row>
    <row r="42" spans="1:9" ht="14.1" customHeight="1">
      <c r="A42" s="50" t="s">
        <v>164</v>
      </c>
      <c r="B42" s="79">
        <v>2592.0831408892359</v>
      </c>
      <c r="C42" s="79">
        <v>2649.1545679799856</v>
      </c>
      <c r="D42" s="79">
        <v>2532.7743176127742</v>
      </c>
      <c r="E42" s="326">
        <v>2502</v>
      </c>
      <c r="F42" s="79">
        <v>2455</v>
      </c>
      <c r="G42" s="79">
        <v>2405</v>
      </c>
      <c r="H42" s="79">
        <v>2380</v>
      </c>
      <c r="I42" s="326">
        <v>2340</v>
      </c>
    </row>
    <row r="43" spans="1:9" ht="14.1" customHeight="1">
      <c r="A43" s="43"/>
      <c r="B43" s="77"/>
      <c r="C43" s="77"/>
      <c r="D43" s="77"/>
      <c r="E43" s="338"/>
      <c r="F43" s="77"/>
      <c r="G43" s="77"/>
      <c r="H43" s="77"/>
      <c r="I43" s="338"/>
    </row>
    <row r="44" spans="1:9" ht="14.1" customHeight="1">
      <c r="A44" s="54" t="s">
        <v>109</v>
      </c>
      <c r="B44" s="77"/>
      <c r="C44" s="77"/>
      <c r="D44" s="77"/>
      <c r="E44" s="338"/>
      <c r="F44" s="77"/>
      <c r="G44" s="77"/>
      <c r="H44" s="77"/>
      <c r="I44" s="338"/>
    </row>
    <row r="45" spans="1:9" ht="14.1" customHeight="1">
      <c r="A45" s="50" t="s">
        <v>252</v>
      </c>
      <c r="B45" s="89">
        <v>0.38318726016884114</v>
      </c>
      <c r="C45" s="89">
        <v>0.38238145861594125</v>
      </c>
      <c r="D45" s="89">
        <v>0.38076110166375499</v>
      </c>
      <c r="E45" s="333">
        <v>0.3769351034852611</v>
      </c>
      <c r="F45" s="89">
        <v>0.37803016924208976</v>
      </c>
      <c r="G45" s="89">
        <v>0.37823774954627948</v>
      </c>
      <c r="H45" s="89" t="s">
        <v>246</v>
      </c>
      <c r="I45" s="330">
        <v>0.376</v>
      </c>
    </row>
    <row r="46" spans="1:9" ht="14.1" customHeight="1">
      <c r="A46" s="49" t="s">
        <v>110</v>
      </c>
      <c r="B46" s="82">
        <v>581744</v>
      </c>
      <c r="C46" s="82">
        <v>579706</v>
      </c>
      <c r="D46" s="82">
        <v>577325</v>
      </c>
      <c r="E46" s="339">
        <v>566956</v>
      </c>
      <c r="F46" s="82">
        <v>562243</v>
      </c>
      <c r="G46" s="82">
        <v>559046</v>
      </c>
      <c r="H46" s="82">
        <v>554192</v>
      </c>
      <c r="I46" s="339">
        <v>549694</v>
      </c>
    </row>
    <row r="47" spans="1:9" ht="14.1" customHeight="1">
      <c r="A47" s="49" t="s">
        <v>111</v>
      </c>
      <c r="B47" s="82">
        <v>341903</v>
      </c>
      <c r="C47" s="82">
        <v>344699</v>
      </c>
      <c r="D47" s="82">
        <v>348224</v>
      </c>
      <c r="E47" s="339">
        <v>346557</v>
      </c>
      <c r="F47" s="82">
        <v>352738</v>
      </c>
      <c r="G47" s="82">
        <v>362979</v>
      </c>
      <c r="H47" s="82">
        <v>366451</v>
      </c>
      <c r="I47" s="339">
        <v>370061</v>
      </c>
    </row>
    <row r="48" spans="1:9" ht="14.1" customHeight="1">
      <c r="A48" s="49" t="s">
        <v>112</v>
      </c>
      <c r="B48" s="82">
        <v>77421</v>
      </c>
      <c r="C48" s="82">
        <v>84183</v>
      </c>
      <c r="D48" s="82">
        <v>93015</v>
      </c>
      <c r="E48" s="339">
        <v>102003</v>
      </c>
      <c r="F48" s="82">
        <v>115164</v>
      </c>
      <c r="G48" s="82">
        <v>127812</v>
      </c>
      <c r="H48" s="82">
        <v>141885</v>
      </c>
      <c r="I48" s="339">
        <v>153828</v>
      </c>
    </row>
    <row r="49" spans="1:9" ht="14.1" customHeight="1">
      <c r="A49" s="50" t="s">
        <v>113</v>
      </c>
      <c r="B49" s="78">
        <v>1001068</v>
      </c>
      <c r="C49" s="78">
        <v>1008588</v>
      </c>
      <c r="D49" s="78">
        <v>1018564</v>
      </c>
      <c r="E49" s="324">
        <v>1015516</v>
      </c>
      <c r="F49" s="78">
        <v>1030145</v>
      </c>
      <c r="G49" s="78">
        <v>1049837</v>
      </c>
      <c r="H49" s="78">
        <v>1062528</v>
      </c>
      <c r="I49" s="324">
        <v>1073583</v>
      </c>
    </row>
    <row r="50" spans="1:9" ht="14.1" customHeight="1">
      <c r="A50" s="50" t="s">
        <v>197</v>
      </c>
      <c r="B50" s="78">
        <v>3596.9126666598763</v>
      </c>
      <c r="C50" s="78">
        <v>3747.3147957249553</v>
      </c>
      <c r="D50" s="78">
        <v>3521.2661906968092</v>
      </c>
      <c r="E50" s="324">
        <v>3557</v>
      </c>
      <c r="F50" s="78">
        <v>3486</v>
      </c>
      <c r="G50" s="78">
        <v>3563</v>
      </c>
      <c r="H50" s="78">
        <v>3461</v>
      </c>
      <c r="I50" s="324">
        <v>3494</v>
      </c>
    </row>
    <row r="51" spans="1:9" ht="14.1" customHeight="1">
      <c r="A51" s="50" t="s">
        <v>139</v>
      </c>
      <c r="B51" s="78">
        <v>27802</v>
      </c>
      <c r="C51" s="78">
        <v>27824</v>
      </c>
      <c r="D51" s="78">
        <v>26622</v>
      </c>
      <c r="E51" s="324">
        <v>25802</v>
      </c>
      <c r="F51" s="78">
        <v>25986</v>
      </c>
      <c r="G51" s="78">
        <v>34089</v>
      </c>
      <c r="H51" s="78">
        <v>33632</v>
      </c>
      <c r="I51" s="324">
        <v>33200</v>
      </c>
    </row>
    <row r="52" spans="1:9" ht="14.1" customHeight="1">
      <c r="A52" s="42"/>
      <c r="B52" s="77"/>
      <c r="C52" s="77"/>
      <c r="D52" s="77"/>
      <c r="E52" s="338"/>
      <c r="F52" s="77"/>
      <c r="G52" s="77"/>
      <c r="H52" s="77"/>
      <c r="I52" s="338"/>
    </row>
    <row r="53" spans="1:9" ht="14.1" customHeight="1">
      <c r="A53" s="54" t="s">
        <v>114</v>
      </c>
      <c r="B53" s="77"/>
      <c r="C53" s="77"/>
      <c r="D53" s="77"/>
      <c r="E53" s="338"/>
      <c r="F53" s="77"/>
      <c r="G53" s="77"/>
      <c r="H53" s="77"/>
      <c r="I53" s="338"/>
    </row>
    <row r="54" spans="1:9" ht="14.1" customHeight="1">
      <c r="A54" s="43" t="s">
        <v>253</v>
      </c>
      <c r="B54" s="89">
        <v>0.2754420485005708</v>
      </c>
      <c r="C54" s="89">
        <v>0.27489999999999998</v>
      </c>
      <c r="D54" s="89">
        <v>0.27560000000000001</v>
      </c>
      <c r="E54" s="333">
        <v>0.27400000000000002</v>
      </c>
      <c r="F54" s="89">
        <v>0.28199999999999997</v>
      </c>
      <c r="G54" s="89">
        <v>0.28489999999999999</v>
      </c>
      <c r="H54" s="89">
        <v>0.28599999999999998</v>
      </c>
      <c r="I54" s="333">
        <v>0.28899999999999998</v>
      </c>
    </row>
    <row r="55" spans="1:9" ht="14.1" customHeight="1">
      <c r="A55" s="49" t="s">
        <v>115</v>
      </c>
      <c r="B55" s="84">
        <v>147978</v>
      </c>
      <c r="C55" s="84">
        <v>141120</v>
      </c>
      <c r="D55" s="84">
        <v>134851</v>
      </c>
      <c r="E55" s="325">
        <v>128998.5</v>
      </c>
      <c r="F55" s="84">
        <v>126088</v>
      </c>
      <c r="G55" s="84">
        <v>131047.5</v>
      </c>
      <c r="H55" s="84">
        <v>126967</v>
      </c>
      <c r="I55" s="325">
        <v>121849</v>
      </c>
    </row>
    <row r="56" spans="1:9" ht="14.1" customHeight="1">
      <c r="A56" s="49" t="s">
        <v>140</v>
      </c>
      <c r="B56" s="84">
        <v>304171</v>
      </c>
      <c r="C56" s="84">
        <v>302417</v>
      </c>
      <c r="D56" s="84">
        <v>298558</v>
      </c>
      <c r="E56" s="325">
        <v>290012</v>
      </c>
      <c r="F56" s="84">
        <v>287717</v>
      </c>
      <c r="G56" s="84">
        <v>284324</v>
      </c>
      <c r="H56" s="84">
        <v>279418</v>
      </c>
      <c r="I56" s="325">
        <v>275886</v>
      </c>
    </row>
    <row r="57" spans="1:9" ht="14.1" customHeight="1">
      <c r="A57" s="49" t="s">
        <v>116</v>
      </c>
      <c r="B57" s="84">
        <v>511671</v>
      </c>
      <c r="C57" s="84">
        <v>527772</v>
      </c>
      <c r="D57" s="84">
        <v>545283</v>
      </c>
      <c r="E57" s="325">
        <v>550002</v>
      </c>
      <c r="F57" s="84">
        <v>571169</v>
      </c>
      <c r="G57" s="84">
        <v>590869</v>
      </c>
      <c r="H57" s="84">
        <v>609807</v>
      </c>
      <c r="I57" s="325">
        <v>628797</v>
      </c>
    </row>
    <row r="58" spans="1:9" ht="14.1" customHeight="1">
      <c r="A58" s="50" t="s">
        <v>117</v>
      </c>
      <c r="B58" s="79">
        <v>963820</v>
      </c>
      <c r="C58" s="79">
        <v>971309</v>
      </c>
      <c r="D58" s="79">
        <v>978692</v>
      </c>
      <c r="E58" s="326">
        <v>969012.5</v>
      </c>
      <c r="F58" s="79">
        <v>984974</v>
      </c>
      <c r="G58" s="79">
        <v>1006240.5</v>
      </c>
      <c r="H58" s="79">
        <v>1016192</v>
      </c>
      <c r="I58" s="326">
        <v>1026532</v>
      </c>
    </row>
    <row r="59" spans="1:9" ht="14.1" customHeight="1">
      <c r="A59" s="43" t="s">
        <v>198</v>
      </c>
      <c r="B59" s="79">
        <v>3280</v>
      </c>
      <c r="C59" s="79">
        <v>3420.4340013669334</v>
      </c>
      <c r="D59" s="79">
        <v>3301.6443899758656</v>
      </c>
      <c r="E59" s="326">
        <v>3325</v>
      </c>
      <c r="F59" s="79">
        <v>3512</v>
      </c>
      <c r="G59" s="79">
        <v>3493</v>
      </c>
      <c r="H59" s="79">
        <v>3479</v>
      </c>
      <c r="I59" s="326">
        <v>3437</v>
      </c>
    </row>
    <row r="60" spans="1:9" ht="14.1" customHeight="1">
      <c r="A60" s="42"/>
      <c r="B60" s="77"/>
      <c r="C60" s="77"/>
      <c r="D60" s="77"/>
      <c r="E60" s="338"/>
      <c r="F60" s="77"/>
      <c r="G60" s="77"/>
      <c r="H60" s="77"/>
      <c r="I60" s="338"/>
    </row>
    <row r="61" spans="1:9" ht="14.1" customHeight="1">
      <c r="A61" s="54" t="s">
        <v>141</v>
      </c>
      <c r="B61" s="77"/>
      <c r="C61" s="77"/>
      <c r="D61" s="77"/>
      <c r="E61" s="338"/>
      <c r="F61" s="77"/>
      <c r="G61" s="77"/>
      <c r="H61" s="77"/>
      <c r="I61" s="338"/>
    </row>
    <row r="62" spans="1:9" ht="14.1" customHeight="1">
      <c r="A62" s="43" t="s">
        <v>142</v>
      </c>
      <c r="B62" s="79">
        <v>95679</v>
      </c>
      <c r="C62" s="79">
        <v>94662</v>
      </c>
      <c r="D62" s="79">
        <v>93572</v>
      </c>
      <c r="E62" s="326">
        <v>92486</v>
      </c>
      <c r="F62" s="79">
        <v>91488</v>
      </c>
      <c r="G62" s="79">
        <v>90509</v>
      </c>
      <c r="H62" s="79">
        <v>89372</v>
      </c>
      <c r="I62" s="326">
        <v>0</v>
      </c>
    </row>
    <row r="63" spans="1:9" ht="14.1" customHeight="1">
      <c r="A63" s="64" t="s">
        <v>199</v>
      </c>
      <c r="B63" s="85">
        <v>256</v>
      </c>
      <c r="C63" s="85">
        <v>256</v>
      </c>
      <c r="D63" s="85">
        <v>256</v>
      </c>
      <c r="E63" s="323">
        <v>0</v>
      </c>
      <c r="F63" s="85">
        <v>0</v>
      </c>
      <c r="G63" s="85">
        <v>0</v>
      </c>
      <c r="H63" s="85">
        <v>0</v>
      </c>
      <c r="I63" s="323">
        <v>0</v>
      </c>
    </row>
    <row r="64" spans="1:9" ht="14.1" customHeight="1">
      <c r="A64" s="43"/>
      <c r="B64" s="77"/>
      <c r="C64" s="77"/>
      <c r="D64" s="77"/>
      <c r="E64" s="338"/>
      <c r="F64" s="77"/>
      <c r="G64" s="77"/>
      <c r="H64" s="77"/>
      <c r="I64" s="326"/>
    </row>
    <row r="65" spans="1:9" ht="14.1" customHeight="1">
      <c r="A65" s="43"/>
      <c r="B65" s="77"/>
      <c r="C65" s="77"/>
      <c r="D65" s="77"/>
      <c r="E65" s="338"/>
      <c r="F65" s="77"/>
      <c r="G65" s="77"/>
      <c r="H65" s="77"/>
      <c r="I65" s="338"/>
    </row>
    <row r="66" spans="1:9" ht="14.1" customHeight="1">
      <c r="A66" s="54" t="s">
        <v>99</v>
      </c>
      <c r="B66" s="77"/>
      <c r="C66" s="77"/>
      <c r="D66" s="77"/>
      <c r="E66" s="338"/>
      <c r="F66" s="77"/>
      <c r="G66" s="77"/>
      <c r="H66" s="77"/>
      <c r="I66" s="338"/>
    </row>
    <row r="67" spans="1:9" ht="14.1" customHeight="1">
      <c r="A67" s="42"/>
      <c r="B67" s="77"/>
      <c r="C67" s="77"/>
      <c r="D67" s="77"/>
      <c r="E67" s="338"/>
      <c r="F67" s="77"/>
      <c r="G67" s="77"/>
      <c r="H67" s="77"/>
      <c r="I67" s="338"/>
    </row>
    <row r="68" spans="1:9" ht="14.1" customHeight="1">
      <c r="A68" s="56" t="s">
        <v>118</v>
      </c>
      <c r="B68" s="63"/>
      <c r="C68" s="63"/>
      <c r="D68" s="63"/>
      <c r="E68" s="334"/>
      <c r="F68" s="63"/>
      <c r="G68" s="63"/>
      <c r="H68" s="63"/>
      <c r="I68" s="334"/>
    </row>
    <row r="69" spans="1:9" ht="14.1" customHeight="1">
      <c r="A69" s="43"/>
      <c r="B69" s="60"/>
      <c r="C69" s="60"/>
      <c r="D69" s="60"/>
      <c r="E69" s="338"/>
      <c r="F69" s="60"/>
      <c r="G69" s="60"/>
      <c r="H69" s="60"/>
      <c r="I69" s="338"/>
    </row>
    <row r="70" spans="1:9" ht="14.1" customHeight="1">
      <c r="A70" s="43" t="s">
        <v>254</v>
      </c>
      <c r="B70" s="80">
        <v>1.0444200385356455</v>
      </c>
      <c r="C70" s="80">
        <v>1.0446488439306358</v>
      </c>
      <c r="D70" s="80">
        <v>1.087</v>
      </c>
      <c r="E70" s="322">
        <v>1.0580000000000001</v>
      </c>
      <c r="F70" s="80">
        <v>1.0629999999999999</v>
      </c>
      <c r="G70" s="80">
        <v>1.0649999999999999</v>
      </c>
      <c r="H70" s="80">
        <v>1.1080000000000001</v>
      </c>
      <c r="I70" s="322">
        <v>1.0609999999999999</v>
      </c>
    </row>
    <row r="71" spans="1:9" ht="14.1" customHeight="1">
      <c r="A71" s="43" t="s">
        <v>255</v>
      </c>
      <c r="B71" s="80">
        <v>0.47882775516830428</v>
      </c>
      <c r="C71" s="61">
        <v>0.48306743560977566</v>
      </c>
      <c r="D71" s="80">
        <v>0.505</v>
      </c>
      <c r="E71" s="322">
        <v>0.502</v>
      </c>
      <c r="F71" s="61">
        <v>0.49399999999999999</v>
      </c>
      <c r="G71" s="61">
        <v>0.48599999999999999</v>
      </c>
      <c r="H71" s="61">
        <v>0.49299999999999999</v>
      </c>
      <c r="I71" s="322">
        <v>0.48599999999999999</v>
      </c>
    </row>
    <row r="72" spans="1:9" ht="14.1" customHeight="1">
      <c r="A72" s="51" t="s">
        <v>119</v>
      </c>
      <c r="B72" s="79">
        <v>1218112</v>
      </c>
      <c r="C72" s="79">
        <v>1220698</v>
      </c>
      <c r="D72" s="79">
        <v>1280724</v>
      </c>
      <c r="E72" s="326">
        <v>1258508</v>
      </c>
      <c r="F72" s="79">
        <v>1232970</v>
      </c>
      <c r="G72" s="79">
        <v>1209184</v>
      </c>
      <c r="H72" s="79">
        <v>1253883</v>
      </c>
      <c r="I72" s="326">
        <v>1203228</v>
      </c>
    </row>
    <row r="73" spans="1:9" ht="14.1" customHeight="1">
      <c r="A73" s="52" t="s">
        <v>120</v>
      </c>
      <c r="B73" s="77">
        <v>0.38495064493248571</v>
      </c>
      <c r="C73" s="77">
        <v>0.39631669749602277</v>
      </c>
      <c r="D73" s="77">
        <v>0.39331133604629737</v>
      </c>
      <c r="E73" s="338">
        <v>0.41899999999999998</v>
      </c>
      <c r="F73" s="77">
        <v>0.44400000000000001</v>
      </c>
      <c r="G73" s="77">
        <v>0.45700000000000002</v>
      </c>
      <c r="H73" s="77">
        <v>0.44600000000000001</v>
      </c>
      <c r="I73" s="338">
        <v>0.47199999999999998</v>
      </c>
    </row>
    <row r="74" spans="1:9" ht="14.1" customHeight="1">
      <c r="A74" s="43" t="s">
        <v>129</v>
      </c>
      <c r="B74" s="81">
        <v>206.65441249010573</v>
      </c>
      <c r="C74" s="81">
        <v>219.10311406363144</v>
      </c>
      <c r="D74" s="81">
        <v>218.40902640618029</v>
      </c>
      <c r="E74" s="321">
        <v>216</v>
      </c>
      <c r="F74" s="81">
        <v>208</v>
      </c>
      <c r="G74" s="81">
        <v>221</v>
      </c>
      <c r="H74" s="81">
        <v>221</v>
      </c>
      <c r="I74" s="321">
        <v>227</v>
      </c>
    </row>
    <row r="75" spans="1:9" ht="14.1" customHeight="1">
      <c r="A75" s="43" t="s">
        <v>193</v>
      </c>
      <c r="B75" s="79">
        <v>1575.7833505221486</v>
      </c>
      <c r="C75" s="79">
        <v>1634.1902978304522</v>
      </c>
      <c r="D75" s="79">
        <v>1815.57601205371</v>
      </c>
      <c r="E75" s="326">
        <v>1648</v>
      </c>
      <c r="F75" s="79">
        <v>1603</v>
      </c>
      <c r="G75" s="79">
        <v>1679</v>
      </c>
      <c r="H75" s="79">
        <v>1823</v>
      </c>
      <c r="I75" s="326">
        <v>1655</v>
      </c>
    </row>
    <row r="76" spans="1:9" ht="14.1" customHeight="1">
      <c r="A76" s="43"/>
      <c r="B76" s="77"/>
      <c r="C76" s="77"/>
      <c r="D76" s="77"/>
      <c r="E76" s="338"/>
      <c r="F76" s="77"/>
      <c r="G76" s="77"/>
      <c r="H76" s="77"/>
      <c r="I76" s="338"/>
    </row>
    <row r="77" spans="1:9" ht="14.1" customHeight="1">
      <c r="A77" s="56" t="s">
        <v>106</v>
      </c>
      <c r="B77" s="59"/>
      <c r="C77" s="59"/>
      <c r="D77" s="59"/>
      <c r="E77" s="334"/>
      <c r="F77" s="59"/>
      <c r="G77" s="59"/>
      <c r="H77" s="59"/>
      <c r="I77" s="334"/>
    </row>
    <row r="78" spans="1:9" ht="14.1" customHeight="1">
      <c r="A78" s="42"/>
      <c r="B78" s="60"/>
      <c r="C78" s="60"/>
      <c r="D78" s="60"/>
      <c r="E78" s="338"/>
      <c r="F78" s="60"/>
      <c r="G78" s="60"/>
      <c r="H78" s="60"/>
      <c r="I78" s="338"/>
    </row>
    <row r="79" spans="1:9" ht="14.1" customHeight="1">
      <c r="A79" s="54" t="s">
        <v>107</v>
      </c>
      <c r="B79" s="77"/>
      <c r="C79" s="77"/>
      <c r="D79" s="77"/>
      <c r="E79" s="338"/>
      <c r="F79" s="77"/>
      <c r="G79" s="77"/>
      <c r="H79" s="77"/>
      <c r="I79" s="338"/>
    </row>
    <row r="80" spans="1:9" ht="14.1" customHeight="1">
      <c r="A80" s="42" t="s">
        <v>125</v>
      </c>
      <c r="B80" s="77">
        <v>0.112</v>
      </c>
      <c r="C80" s="77">
        <v>0.10999470134874759</v>
      </c>
      <c r="D80" s="77">
        <v>0.10910741811175337</v>
      </c>
      <c r="E80" s="338">
        <v>0.108</v>
      </c>
      <c r="F80" s="77">
        <v>0.107</v>
      </c>
      <c r="G80" s="77">
        <v>0.106</v>
      </c>
      <c r="H80" s="77">
        <v>0</v>
      </c>
      <c r="I80" s="338">
        <v>0.105</v>
      </c>
    </row>
    <row r="81" spans="1:9" ht="14.1" customHeight="1">
      <c r="A81" s="127" t="s">
        <v>179</v>
      </c>
      <c r="B81" s="78">
        <v>221245</v>
      </c>
      <c r="C81" s="78">
        <v>219502</v>
      </c>
      <c r="D81" s="78">
        <v>219564</v>
      </c>
      <c r="E81" s="324">
        <v>216832</v>
      </c>
      <c r="F81" s="78">
        <v>213938</v>
      </c>
      <c r="G81" s="78">
        <v>212522</v>
      </c>
      <c r="H81" s="78">
        <v>210858</v>
      </c>
      <c r="I81" s="324">
        <v>210889</v>
      </c>
    </row>
    <row r="82" spans="1:9" ht="14.1" customHeight="1">
      <c r="A82" s="168" t="s">
        <v>180</v>
      </c>
      <c r="B82" s="78">
        <v>48352</v>
      </c>
      <c r="C82" s="78">
        <v>44538.932576666593</v>
      </c>
      <c r="D82" s="78">
        <v>41934.265169999999</v>
      </c>
      <c r="E82" s="324">
        <v>41543.524563333303</v>
      </c>
      <c r="F82" s="78">
        <v>40245</v>
      </c>
      <c r="G82" s="78">
        <v>37553</v>
      </c>
      <c r="H82" s="78">
        <v>36975.425333333391</v>
      </c>
      <c r="I82" s="324">
        <v>37088</v>
      </c>
    </row>
    <row r="83" spans="1:9" ht="14.1" customHeight="1">
      <c r="A83" s="126"/>
      <c r="B83" s="77"/>
      <c r="C83" s="77"/>
      <c r="D83" s="77"/>
      <c r="E83" s="338"/>
      <c r="F83" s="77"/>
      <c r="G83" s="77"/>
      <c r="H83" s="77"/>
      <c r="I83" s="338"/>
    </row>
    <row r="84" spans="1:9" ht="14.1" customHeight="1">
      <c r="A84" s="54" t="s">
        <v>126</v>
      </c>
      <c r="B84" s="77"/>
      <c r="C84" s="77"/>
      <c r="D84" s="77"/>
      <c r="E84" s="338"/>
      <c r="F84" s="77"/>
      <c r="G84" s="77"/>
      <c r="H84" s="77"/>
      <c r="I84" s="338"/>
    </row>
    <row r="85" spans="1:9" ht="14.1" customHeight="1">
      <c r="A85" s="49" t="s">
        <v>110</v>
      </c>
      <c r="B85" s="82">
        <v>164360</v>
      </c>
      <c r="C85" s="82">
        <v>164970</v>
      </c>
      <c r="D85" s="82">
        <v>166319</v>
      </c>
      <c r="E85" s="339">
        <v>165770</v>
      </c>
      <c r="F85" s="82">
        <v>165002</v>
      </c>
      <c r="G85" s="82">
        <v>165859</v>
      </c>
      <c r="H85" s="82">
        <v>166622</v>
      </c>
      <c r="I85" s="339">
        <v>168552</v>
      </c>
    </row>
    <row r="86" spans="1:9" ht="14.1" customHeight="1">
      <c r="A86" s="49" t="s">
        <v>127</v>
      </c>
      <c r="B86" s="82">
        <v>24287</v>
      </c>
      <c r="C86" s="82">
        <v>23731</v>
      </c>
      <c r="D86" s="82">
        <v>23806</v>
      </c>
      <c r="E86" s="339">
        <v>23678</v>
      </c>
      <c r="F86" s="82">
        <v>24018</v>
      </c>
      <c r="G86" s="82">
        <v>23798</v>
      </c>
      <c r="H86" s="82">
        <v>22851</v>
      </c>
      <c r="I86" s="339">
        <v>20965</v>
      </c>
    </row>
    <row r="87" spans="1:9" ht="14.1" customHeight="1">
      <c r="A87" s="43" t="s">
        <v>201</v>
      </c>
      <c r="B87" s="78">
        <v>188647</v>
      </c>
      <c r="C87" s="78">
        <v>188701</v>
      </c>
      <c r="D87" s="78">
        <v>190125</v>
      </c>
      <c r="E87" s="324">
        <v>189448</v>
      </c>
      <c r="F87" s="78">
        <v>189020</v>
      </c>
      <c r="G87" s="78">
        <v>189657</v>
      </c>
      <c r="H87" s="78">
        <v>189473</v>
      </c>
      <c r="I87" s="324">
        <v>189517</v>
      </c>
    </row>
    <row r="88" spans="1:9" ht="14.1" customHeight="1">
      <c r="A88" s="64" t="s">
        <v>128</v>
      </c>
      <c r="B88" s="83">
        <v>104203</v>
      </c>
      <c r="C88" s="83">
        <v>105432</v>
      </c>
      <c r="D88" s="83">
        <v>106726</v>
      </c>
      <c r="E88" s="320">
        <v>107672</v>
      </c>
      <c r="F88" s="83">
        <v>110797</v>
      </c>
      <c r="G88" s="83">
        <v>112436</v>
      </c>
      <c r="H88" s="83">
        <v>114205</v>
      </c>
      <c r="I88" s="320">
        <v>117481</v>
      </c>
    </row>
    <row r="89" spans="1:9" ht="14.1" customHeight="1">
      <c r="A89" s="308"/>
      <c r="B89" s="308"/>
      <c r="C89" s="288"/>
      <c r="D89" s="288"/>
      <c r="E89" s="288"/>
      <c r="F89" s="288"/>
      <c r="G89" s="288"/>
      <c r="H89" s="288"/>
      <c r="I89" s="288"/>
    </row>
    <row r="90" spans="1:9" ht="14.1" customHeight="1">
      <c r="A90" s="42"/>
      <c r="B90" s="42"/>
      <c r="E90" s="174"/>
    </row>
    <row r="91" spans="1:9" ht="14.1" customHeight="1">
      <c r="A91" s="42" t="s">
        <v>169</v>
      </c>
      <c r="B91" s="42"/>
      <c r="E91" s="174"/>
    </row>
    <row r="92" spans="1:9" ht="14.1" customHeight="1">
      <c r="A92" s="42" t="s">
        <v>256</v>
      </c>
      <c r="B92" s="42"/>
      <c r="E92" s="174"/>
    </row>
    <row r="93" spans="1:9" ht="14.1" customHeight="1">
      <c r="A93" s="42" t="s">
        <v>257</v>
      </c>
      <c r="B93" s="42"/>
      <c r="E93" s="174"/>
    </row>
    <row r="94" spans="1:9" ht="15">
      <c r="A94" s="42" t="s">
        <v>258</v>
      </c>
      <c r="B94" s="42"/>
      <c r="E94" s="174"/>
    </row>
    <row r="95" spans="1:9" ht="15">
      <c r="A95" s="169"/>
      <c r="B95" s="169"/>
      <c r="E95" s="174"/>
    </row>
    <row r="96" spans="1:9" ht="12.75">
      <c r="A96" s="42"/>
      <c r="B96" s="42"/>
      <c r="E96" s="174"/>
    </row>
    <row r="97" spans="1:9" ht="12.75">
      <c r="A97" s="42"/>
      <c r="B97" s="42"/>
      <c r="E97" s="174"/>
      <c r="I97" s="255"/>
    </row>
    <row r="98" spans="1:9" ht="12.75">
      <c r="A98" s="42"/>
      <c r="B98" s="42"/>
      <c r="E98" s="174"/>
      <c r="I98" s="255"/>
    </row>
    <row r="99" spans="1:9" ht="12.75">
      <c r="A99" s="42"/>
      <c r="B99" s="42"/>
      <c r="E99" s="174"/>
      <c r="I99" s="255"/>
    </row>
    <row r="100" spans="1:9" ht="12.75">
      <c r="A100" s="42"/>
      <c r="B100" s="42"/>
      <c r="E100" s="174"/>
      <c r="I100" s="285"/>
    </row>
    <row r="101" spans="1:9" ht="12.75">
      <c r="A101" s="42"/>
      <c r="B101" s="42"/>
      <c r="E101" s="174"/>
      <c r="I101" s="285"/>
    </row>
    <row r="102" spans="1:9" ht="12.75">
      <c r="A102" s="42"/>
      <c r="B102" s="42"/>
      <c r="E102" s="174"/>
      <c r="I102" s="283"/>
    </row>
    <row r="103" spans="1:9" ht="12.75">
      <c r="A103" s="42"/>
      <c r="B103" s="42"/>
      <c r="E103" s="174"/>
      <c r="I103" s="283"/>
    </row>
    <row r="104" spans="1:9" ht="12.75">
      <c r="A104" s="42"/>
      <c r="B104" s="42"/>
      <c r="E104" s="174"/>
      <c r="I104" s="285"/>
    </row>
    <row r="105" spans="1:9" ht="12.75">
      <c r="A105" s="42"/>
      <c r="B105" s="42"/>
      <c r="E105" s="174"/>
      <c r="I105" s="285"/>
    </row>
    <row r="106" spans="1:9" ht="12.75">
      <c r="A106" s="42"/>
      <c r="B106" s="42"/>
      <c r="E106" s="174"/>
      <c r="I106" s="316"/>
    </row>
    <row r="107" spans="1:9" ht="12.75">
      <c r="A107" s="43"/>
      <c r="B107" s="43"/>
      <c r="E107" s="174"/>
      <c r="I107" s="312"/>
    </row>
    <row r="108" spans="1:9" ht="12.75">
      <c r="A108" s="42"/>
      <c r="B108" s="42"/>
      <c r="E108" s="174"/>
      <c r="I108" s="312"/>
    </row>
    <row r="109" spans="1:9" ht="12.75">
      <c r="A109" s="42"/>
      <c r="B109" s="42"/>
      <c r="E109" s="174"/>
      <c r="I109" s="255"/>
    </row>
    <row r="110" spans="1:9" ht="12.75">
      <c r="A110" s="42"/>
      <c r="B110" s="42"/>
      <c r="E110" s="174"/>
      <c r="I110" s="255"/>
    </row>
    <row r="111" spans="1:9" ht="12.75">
      <c r="A111" s="42"/>
      <c r="B111" s="42"/>
      <c r="E111" s="174"/>
      <c r="I111" s="255"/>
    </row>
    <row r="112" spans="1:9" ht="12.75">
      <c r="A112" s="42"/>
      <c r="B112" s="42"/>
      <c r="E112" s="174"/>
      <c r="I112" s="255"/>
    </row>
    <row r="113" spans="1:9" ht="12.75">
      <c r="A113" s="42"/>
      <c r="B113" s="42"/>
      <c r="E113" s="174"/>
      <c r="I113" s="255"/>
    </row>
    <row r="114" spans="1:9" ht="12.75">
      <c r="A114" s="43"/>
      <c r="B114" s="43"/>
      <c r="E114" s="174"/>
      <c r="I114" s="255"/>
    </row>
    <row r="115" spans="1:9" ht="12.75">
      <c r="A115" s="43"/>
      <c r="B115" s="43"/>
      <c r="E115" s="174"/>
      <c r="I115" s="255"/>
    </row>
    <row r="116" spans="1:9" ht="15">
      <c r="A116" s="47"/>
      <c r="B116" s="47"/>
      <c r="E116" s="174"/>
      <c r="I116" s="255"/>
    </row>
    <row r="117" spans="1:9" ht="15">
      <c r="A117" s="48"/>
      <c r="B117" s="48"/>
      <c r="E117" s="174"/>
      <c r="I117" s="255"/>
    </row>
    <row r="118" spans="1:9" ht="15">
      <c r="A118" s="48"/>
      <c r="B118" s="48"/>
      <c r="E118" s="174"/>
      <c r="I118" s="255"/>
    </row>
    <row r="119" spans="1:9" ht="12.75">
      <c r="A119" s="44"/>
      <c r="B119" s="44"/>
      <c r="E119" s="174"/>
      <c r="I119" s="255"/>
    </row>
    <row r="120" spans="1:9" ht="12.75">
      <c r="A120" s="8"/>
      <c r="B120" s="8"/>
      <c r="I120" s="255"/>
    </row>
    <row r="121" spans="1:9" ht="12.75">
      <c r="A121" s="8"/>
      <c r="B121" s="8"/>
      <c r="I121" s="255"/>
    </row>
    <row r="122" spans="1:9" ht="12.75">
      <c r="A122" s="42"/>
      <c r="B122" s="42"/>
    </row>
    <row r="123" spans="1:9" ht="12.75">
      <c r="A123" s="43"/>
      <c r="B123" s="43"/>
    </row>
    <row r="124" spans="1:9" ht="12.75">
      <c r="A124" s="43"/>
      <c r="B124" s="43"/>
    </row>
    <row r="125" spans="1:9" ht="12.75">
      <c r="A125" s="43"/>
      <c r="B125" s="43"/>
    </row>
    <row r="126" spans="1:9" ht="12.75">
      <c r="A126" s="43"/>
      <c r="B126" s="43"/>
    </row>
    <row r="127" spans="1:9" ht="12.75">
      <c r="A127" s="43"/>
      <c r="B127" s="43"/>
    </row>
    <row r="128" spans="1:9" ht="12.75">
      <c r="A128" s="43"/>
      <c r="B128" s="43"/>
    </row>
    <row r="129" spans="1:2" ht="12.75">
      <c r="A129" s="43"/>
      <c r="B129" s="43"/>
    </row>
    <row r="130" spans="1:2" ht="12.75">
      <c r="A130" s="42"/>
      <c r="B130" s="42"/>
    </row>
    <row r="131" spans="1:2" ht="12.75">
      <c r="A131" s="42"/>
      <c r="B131" s="42"/>
    </row>
    <row r="132" spans="1:2" ht="12.75">
      <c r="A132" s="42"/>
      <c r="B132" s="42"/>
    </row>
    <row r="133" spans="1:2" ht="12.75">
      <c r="A133" s="42"/>
      <c r="B133" s="42"/>
    </row>
    <row r="134" spans="1:2" ht="12.75">
      <c r="A134" s="42"/>
      <c r="B134" s="42"/>
    </row>
    <row r="135" spans="1:2" ht="12.75">
      <c r="A135" s="43"/>
      <c r="B135" s="43"/>
    </row>
    <row r="136" spans="1:2" ht="12.75">
      <c r="A136" s="43"/>
      <c r="B136" s="43"/>
    </row>
    <row r="137" spans="1:2" ht="12.75">
      <c r="A137" s="43"/>
      <c r="B137" s="43"/>
    </row>
    <row r="138" spans="1:2" ht="12.75">
      <c r="A138" s="42"/>
      <c r="B138" s="42"/>
    </row>
    <row r="139" spans="1:2" ht="12.75">
      <c r="A139" s="42"/>
      <c r="B139" s="42"/>
    </row>
    <row r="140" spans="1:2" ht="12.75">
      <c r="A140" s="42"/>
      <c r="B140" s="42"/>
    </row>
    <row r="141" spans="1:2" ht="12.75">
      <c r="A141" s="42"/>
      <c r="B141" s="42"/>
    </row>
  </sheetData>
  <pageMargins left="0.59055118110236227" right="0.59055118110236227" top="0.59055118110236227" bottom="0.59055118110236227" header="0.31496062992125984" footer="0.31496062992125984"/>
  <pageSetup paperSize="9" scale="36" fitToHeight="2" orientation="portrait" r:id="rId1"/>
  <ignoredErrors>
    <ignoredError sqref="H4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165"/>
  <sheetViews>
    <sheetView showGridLines="0" tabSelected="1" zoomScaleNormal="100" zoomScaleSheetLayoutView="80" workbookViewId="0">
      <pane xSplit="1" ySplit="4" topLeftCell="D80" activePane="bottomRight" state="frozen"/>
      <selection pane="topRight" activeCell="B1" sqref="B1"/>
      <selection pane="bottomLeft" activeCell="A5" sqref="A5"/>
      <selection pane="bottomRight" activeCell="I12" sqref="I12"/>
    </sheetView>
  </sheetViews>
  <sheetFormatPr defaultRowHeight="14.1" customHeight="1"/>
  <cols>
    <col min="1" max="1" width="66.28515625" style="14" customWidth="1"/>
    <col min="2" max="2" width="14.28515625" style="14" customWidth="1"/>
    <col min="3" max="9" width="14.28515625" style="5" customWidth="1"/>
    <col min="10" max="16384" width="9.140625" style="5"/>
  </cols>
  <sheetData>
    <row r="1" spans="1:9" s="67" customFormat="1" ht="14.1" customHeight="1">
      <c r="A1" s="55" t="s">
        <v>100</v>
      </c>
      <c r="B1" s="41">
        <v>2016</v>
      </c>
      <c r="C1" s="41">
        <v>2016</v>
      </c>
      <c r="D1" s="41">
        <v>2016</v>
      </c>
      <c r="E1" s="342">
        <v>2016</v>
      </c>
      <c r="F1" s="41">
        <v>2017</v>
      </c>
      <c r="G1" s="41">
        <v>2017</v>
      </c>
      <c r="H1" s="41">
        <v>2017</v>
      </c>
      <c r="I1" s="41">
        <v>2017</v>
      </c>
    </row>
    <row r="2" spans="1:9" s="67" customFormat="1" ht="14.1" customHeight="1">
      <c r="A2" s="53"/>
      <c r="B2" s="176" t="s">
        <v>177</v>
      </c>
      <c r="C2" s="176" t="s">
        <v>26</v>
      </c>
      <c r="D2" s="176" t="s">
        <v>4</v>
      </c>
      <c r="E2" s="220" t="s">
        <v>130</v>
      </c>
      <c r="F2" s="176" t="s">
        <v>177</v>
      </c>
      <c r="G2" s="176" t="s">
        <v>26</v>
      </c>
      <c r="H2" s="176" t="s">
        <v>4</v>
      </c>
      <c r="I2" s="220" t="s">
        <v>130</v>
      </c>
    </row>
    <row r="3" spans="1:9" s="67" customFormat="1" ht="14.1" customHeight="1">
      <c r="A3" s="53"/>
      <c r="B3" s="68" t="s">
        <v>149</v>
      </c>
      <c r="C3" s="68" t="s">
        <v>149</v>
      </c>
      <c r="D3" s="68" t="s">
        <v>149</v>
      </c>
      <c r="E3" s="221" t="s">
        <v>149</v>
      </c>
      <c r="F3" s="68" t="s">
        <v>149</v>
      </c>
      <c r="G3" s="68" t="s">
        <v>149</v>
      </c>
      <c r="H3" s="68" t="s">
        <v>149</v>
      </c>
      <c r="I3" s="221" t="s">
        <v>149</v>
      </c>
    </row>
    <row r="4" spans="1:9" s="67" customFormat="1" ht="14.1" customHeight="1">
      <c r="A4" s="74" t="s">
        <v>144</v>
      </c>
      <c r="B4" s="74"/>
      <c r="C4" s="75"/>
      <c r="D4" s="75"/>
      <c r="E4" s="319"/>
      <c r="F4" s="75"/>
      <c r="G4" s="75"/>
      <c r="H4" s="75"/>
      <c r="I4" s="75"/>
    </row>
    <row r="5" spans="1:9" s="67" customFormat="1" ht="14.1" customHeight="1">
      <c r="A5" s="43"/>
      <c r="B5" s="43"/>
      <c r="C5" s="417"/>
      <c r="D5" s="417"/>
      <c r="E5" s="341"/>
      <c r="F5" s="417"/>
      <c r="G5" s="417"/>
      <c r="H5" s="417"/>
      <c r="I5" s="341"/>
    </row>
    <row r="6" spans="1:9" s="67" customFormat="1" ht="14.1" customHeight="1">
      <c r="A6" s="42" t="s">
        <v>101</v>
      </c>
      <c r="B6" s="418">
        <v>0.33207784509058313</v>
      </c>
      <c r="C6" s="418">
        <v>0.33900490080725199</v>
      </c>
      <c r="D6" s="418">
        <v>0.34520067684640049</v>
      </c>
      <c r="E6" s="340">
        <v>0.32700000000000001</v>
      </c>
      <c r="F6" s="418">
        <v>0.27300000000000002</v>
      </c>
      <c r="G6" s="418">
        <v>0.29299999999999998</v>
      </c>
      <c r="H6" s="418">
        <v>0.31900000000000001</v>
      </c>
      <c r="I6" s="340">
        <v>0.30393991333402087</v>
      </c>
    </row>
    <row r="7" spans="1:9" s="67" customFormat="1" ht="14.1" customHeight="1">
      <c r="A7" s="42" t="s">
        <v>102</v>
      </c>
      <c r="B7" s="418">
        <v>0.14911874846377399</v>
      </c>
      <c r="C7" s="418">
        <v>0.15150895070886067</v>
      </c>
      <c r="D7" s="418">
        <v>0.15396903720627367</v>
      </c>
      <c r="E7" s="340">
        <v>0.13200000000000001</v>
      </c>
      <c r="F7" s="418">
        <v>8.9831823325528262E-2</v>
      </c>
      <c r="G7" s="418">
        <v>0.11190770946984641</v>
      </c>
      <c r="H7" s="418">
        <v>0.14000000000000001</v>
      </c>
      <c r="I7" s="340">
        <v>0.12685253850775394</v>
      </c>
    </row>
    <row r="8" spans="1:9" s="67" customFormat="1" ht="14.1" customHeight="1">
      <c r="A8" s="42" t="s">
        <v>103</v>
      </c>
      <c r="B8" s="418">
        <v>7.2668912568859073E-2</v>
      </c>
      <c r="C8" s="418">
        <v>7.5319643813285042E-2</v>
      </c>
      <c r="D8" s="418">
        <v>7.7790019895318627E-2</v>
      </c>
      <c r="E8" s="340">
        <v>0.09</v>
      </c>
      <c r="F8" s="418">
        <v>2.9208509184595784E-2</v>
      </c>
      <c r="G8" s="418">
        <v>4.9056552437182856E-2</v>
      </c>
      <c r="H8" s="418" t="s">
        <v>248</v>
      </c>
      <c r="I8" s="340">
        <v>6.0962493308515497E-2</v>
      </c>
    </row>
    <row r="9" spans="1:9" s="67" customFormat="1" ht="14.1" customHeight="1">
      <c r="A9" s="42" t="s">
        <v>104</v>
      </c>
      <c r="B9" s="418">
        <v>8.0102860373248028E-2</v>
      </c>
      <c r="C9" s="418">
        <v>0.12025564684175884</v>
      </c>
      <c r="D9" s="418">
        <v>0.15277261430795611</v>
      </c>
      <c r="E9" s="340">
        <v>0.188</v>
      </c>
      <c r="F9" s="418">
        <v>0.11</v>
      </c>
      <c r="G9" s="418">
        <v>0.12837892989783287</v>
      </c>
      <c r="H9" s="418" t="s">
        <v>249</v>
      </c>
      <c r="I9" s="340">
        <v>0.14110969778227422</v>
      </c>
    </row>
    <row r="10" spans="1:9" s="67" customFormat="1" ht="14.1" customHeight="1">
      <c r="A10" s="42" t="s">
        <v>70</v>
      </c>
      <c r="B10" s="419">
        <v>376557</v>
      </c>
      <c r="C10" s="419">
        <v>404106</v>
      </c>
      <c r="D10" s="419">
        <v>398658</v>
      </c>
      <c r="E10" s="339">
        <v>376557</v>
      </c>
      <c r="F10" s="419">
        <v>338313</v>
      </c>
      <c r="G10" s="419">
        <v>357442</v>
      </c>
      <c r="H10" s="419">
        <v>343725</v>
      </c>
      <c r="I10" s="339">
        <v>309976</v>
      </c>
    </row>
    <row r="11" spans="1:9" s="67" customFormat="1" ht="14.1" customHeight="1">
      <c r="A11" s="42" t="s">
        <v>136</v>
      </c>
      <c r="B11" s="60">
        <v>0.41807948577251702</v>
      </c>
      <c r="C11" s="60">
        <v>0.42407617096700734</v>
      </c>
      <c r="D11" s="60">
        <v>0.41592426397019472</v>
      </c>
      <c r="E11" s="338">
        <v>0.39300000000000002</v>
      </c>
      <c r="F11" s="60">
        <v>0.37</v>
      </c>
      <c r="G11" s="60">
        <v>0.39100000000000001</v>
      </c>
      <c r="H11" s="60">
        <v>0.374</v>
      </c>
      <c r="I11" s="338">
        <v>0.34799999999999998</v>
      </c>
    </row>
    <row r="12" spans="1:9" s="67" customFormat="1" ht="14.1" customHeight="1" thickBot="1">
      <c r="A12" s="66" t="s">
        <v>105</v>
      </c>
      <c r="B12" s="420">
        <v>9571.1796386241913</v>
      </c>
      <c r="C12" s="420">
        <v>9589.9296386241913</v>
      </c>
      <c r="D12" s="420">
        <v>9392.9296386241913</v>
      </c>
      <c r="E12" s="337">
        <v>9432</v>
      </c>
      <c r="F12" s="420">
        <v>9067</v>
      </c>
      <c r="G12" s="420">
        <v>9226</v>
      </c>
      <c r="H12" s="420">
        <v>9329</v>
      </c>
      <c r="I12" s="337">
        <v>9154</v>
      </c>
    </row>
    <row r="13" spans="1:9" s="67" customFormat="1" ht="14.1" customHeight="1" thickTop="1">
      <c r="A13" s="43"/>
      <c r="B13" s="57"/>
      <c r="C13" s="57"/>
      <c r="D13" s="57"/>
      <c r="E13" s="336"/>
      <c r="F13" s="57"/>
      <c r="G13" s="57"/>
      <c r="H13" s="57"/>
      <c r="I13" s="336"/>
    </row>
    <row r="14" spans="1:9" s="67" customFormat="1" ht="14.1" customHeight="1">
      <c r="A14" s="54" t="s">
        <v>92</v>
      </c>
      <c r="B14" s="421"/>
      <c r="C14" s="421"/>
      <c r="D14" s="421"/>
      <c r="E14" s="335"/>
      <c r="F14" s="421"/>
      <c r="G14" s="421"/>
      <c r="H14" s="421"/>
      <c r="I14" s="335"/>
    </row>
    <row r="15" spans="1:9" s="67" customFormat="1" ht="14.1" customHeight="1">
      <c r="A15" s="43"/>
      <c r="B15" s="57"/>
      <c r="C15" s="57"/>
      <c r="D15" s="57"/>
      <c r="E15" s="336"/>
      <c r="F15" s="57"/>
      <c r="G15" s="57"/>
      <c r="H15" s="57"/>
      <c r="I15" s="336"/>
    </row>
    <row r="16" spans="1:9" s="67" customFormat="1" ht="14.1" customHeight="1">
      <c r="A16" s="56" t="s">
        <v>118</v>
      </c>
      <c r="B16" s="58"/>
      <c r="C16" s="58"/>
      <c r="D16" s="58"/>
      <c r="E16" s="334"/>
      <c r="F16" s="58"/>
      <c r="G16" s="58"/>
      <c r="H16" s="58"/>
      <c r="I16" s="334"/>
    </row>
    <row r="17" spans="1:9" s="67" customFormat="1" ht="14.1" customHeight="1">
      <c r="A17" s="42"/>
      <c r="B17" s="60"/>
      <c r="C17" s="60"/>
      <c r="D17" s="60"/>
      <c r="E17" s="338"/>
      <c r="F17" s="60"/>
      <c r="G17" s="60"/>
      <c r="H17" s="60"/>
      <c r="I17" s="338"/>
    </row>
    <row r="18" spans="1:9" s="67" customFormat="1" ht="14.1" customHeight="1">
      <c r="A18" s="43" t="s">
        <v>250</v>
      </c>
      <c r="B18" s="422">
        <v>1.152551983723296</v>
      </c>
      <c r="C18" s="422" t="s">
        <v>165</v>
      </c>
      <c r="D18" s="422" t="s">
        <v>191</v>
      </c>
      <c r="E18" s="333" t="s">
        <v>165</v>
      </c>
      <c r="F18" s="422" t="s">
        <v>165</v>
      </c>
      <c r="G18" s="422" t="s">
        <v>165</v>
      </c>
      <c r="H18" s="422" t="s">
        <v>165</v>
      </c>
      <c r="I18" s="333" t="s">
        <v>165</v>
      </c>
    </row>
    <row r="19" spans="1:9" s="67" customFormat="1" ht="14.1" customHeight="1">
      <c r="A19" s="43" t="s">
        <v>251</v>
      </c>
      <c r="B19" s="422">
        <v>0.474113793743214</v>
      </c>
      <c r="C19" s="422" t="s">
        <v>165</v>
      </c>
      <c r="D19" s="422" t="s">
        <v>191</v>
      </c>
      <c r="E19" s="333" t="s">
        <v>165</v>
      </c>
      <c r="F19" s="422" t="s">
        <v>165</v>
      </c>
      <c r="G19" s="422" t="s">
        <v>165</v>
      </c>
      <c r="H19" s="422" t="s">
        <v>165</v>
      </c>
      <c r="I19" s="333" t="s">
        <v>165</v>
      </c>
    </row>
    <row r="20" spans="1:9" s="67" customFormat="1" ht="14.1" customHeight="1">
      <c r="A20" s="43" t="s">
        <v>119</v>
      </c>
      <c r="B20" s="423">
        <v>5371513</v>
      </c>
      <c r="C20" s="423">
        <v>5344240</v>
      </c>
      <c r="D20" s="423">
        <v>5301049</v>
      </c>
      <c r="E20" s="318">
        <v>5331986</v>
      </c>
      <c r="F20" s="423">
        <v>5304361</v>
      </c>
      <c r="G20" s="423">
        <v>5390118</v>
      </c>
      <c r="H20" s="423">
        <v>5400966</v>
      </c>
      <c r="I20" s="318">
        <v>5293328</v>
      </c>
    </row>
    <row r="21" spans="1:9" s="67" customFormat="1" ht="14.1" customHeight="1">
      <c r="A21" s="49" t="s">
        <v>120</v>
      </c>
      <c r="B21" s="60">
        <v>0.57720459766177612</v>
      </c>
      <c r="C21" s="60">
        <v>0.58195908117898898</v>
      </c>
      <c r="D21" s="60">
        <v>0.58890570526701413</v>
      </c>
      <c r="E21" s="513">
        <v>0.59199999999999997</v>
      </c>
      <c r="F21" s="60">
        <v>0.60099999999999998</v>
      </c>
      <c r="G21" s="60">
        <v>0.61699999999999999</v>
      </c>
      <c r="H21" s="60">
        <v>0.626</v>
      </c>
      <c r="I21" s="513">
        <v>0.64517785408348016</v>
      </c>
    </row>
    <row r="22" spans="1:9" s="67" customFormat="1" ht="14.1" customHeight="1">
      <c r="A22" s="43" t="s">
        <v>129</v>
      </c>
      <c r="B22" s="424">
        <v>181.86838918853388</v>
      </c>
      <c r="C22" s="424">
        <v>188.191815722911</v>
      </c>
      <c r="D22" s="424">
        <v>189.43867979192433</v>
      </c>
      <c r="E22" s="332">
        <v>191</v>
      </c>
      <c r="F22" s="424">
        <v>195</v>
      </c>
      <c r="G22" s="424">
        <v>205</v>
      </c>
      <c r="H22" s="424">
        <v>200</v>
      </c>
      <c r="I22" s="332">
        <v>198.75196522455144</v>
      </c>
    </row>
    <row r="23" spans="1:9" s="67" customFormat="1" ht="14.1" customHeight="1">
      <c r="A23" s="43" t="s">
        <v>193</v>
      </c>
      <c r="B23" s="424">
        <v>3216.2913215825943</v>
      </c>
      <c r="C23" s="424">
        <v>3265.1381980027677</v>
      </c>
      <c r="D23" s="424">
        <v>3294.5149348967138</v>
      </c>
      <c r="E23" s="332">
        <v>3302</v>
      </c>
      <c r="F23" s="424">
        <v>3289</v>
      </c>
      <c r="G23" s="424">
        <v>3327</v>
      </c>
      <c r="H23" s="424">
        <v>3367</v>
      </c>
      <c r="I23" s="332">
        <v>3392.0239382439831</v>
      </c>
    </row>
    <row r="24" spans="1:9" s="67" customFormat="1" ht="14.1" customHeight="1">
      <c r="A24" s="49" t="s">
        <v>194</v>
      </c>
      <c r="B24" s="425">
        <v>4830.8036000086695</v>
      </c>
      <c r="C24" s="425">
        <v>4864.5428396413681</v>
      </c>
      <c r="D24" s="425">
        <v>4870.3948677537128</v>
      </c>
      <c r="E24" s="331">
        <v>4873</v>
      </c>
      <c r="F24" s="425">
        <v>4817</v>
      </c>
      <c r="G24" s="425">
        <v>4816</v>
      </c>
      <c r="H24" s="425">
        <v>4844</v>
      </c>
      <c r="I24" s="331">
        <v>4832.8065091528288</v>
      </c>
    </row>
    <row r="25" spans="1:9" s="67" customFormat="1" ht="14.1" customHeight="1">
      <c r="A25" s="49" t="s">
        <v>195</v>
      </c>
      <c r="B25" s="425">
        <v>1065.9570628110735</v>
      </c>
      <c r="C25" s="425">
        <v>1098.4915649621571</v>
      </c>
      <c r="D25" s="425">
        <v>1130.4261029941756</v>
      </c>
      <c r="E25" s="331">
        <v>1119</v>
      </c>
      <c r="F25" s="425">
        <v>1031</v>
      </c>
      <c r="G25" s="425">
        <v>1068</v>
      </c>
      <c r="H25" s="425">
        <v>1067</v>
      </c>
      <c r="I25" s="331">
        <v>1073.3989648289485</v>
      </c>
    </row>
    <row r="26" spans="1:9" s="67" customFormat="1" ht="14.1" customHeight="1">
      <c r="A26" s="43" t="s">
        <v>124</v>
      </c>
      <c r="B26" s="61">
        <v>0.22027639082006614</v>
      </c>
      <c r="C26" s="61">
        <v>0.19464975177555977</v>
      </c>
      <c r="D26" s="61">
        <v>0.19572879478219632</v>
      </c>
      <c r="E26" s="330">
        <v>0.187</v>
      </c>
      <c r="F26" s="61">
        <v>0.15</v>
      </c>
      <c r="G26" s="61">
        <v>0.151</v>
      </c>
      <c r="H26" s="61">
        <v>0.159</v>
      </c>
      <c r="I26" s="330">
        <v>0.17813622245584398</v>
      </c>
    </row>
    <row r="27" spans="1:9" s="67" customFormat="1" ht="14.1" customHeight="1">
      <c r="A27" s="49" t="s">
        <v>121</v>
      </c>
      <c r="B27" s="60">
        <v>0.11762285712072987</v>
      </c>
      <c r="C27" s="60">
        <v>0.10826843805497592</v>
      </c>
      <c r="D27" s="60">
        <v>0.10381835396898022</v>
      </c>
      <c r="E27" s="329">
        <v>0.10100000000000001</v>
      </c>
      <c r="F27" s="60">
        <v>8.7999999999999995E-2</v>
      </c>
      <c r="G27" s="60">
        <v>8.4000000000000005E-2</v>
      </c>
      <c r="H27" s="60">
        <v>8.3000000000000004E-2</v>
      </c>
      <c r="I27" s="329">
        <v>8.0470492751406178E-2</v>
      </c>
    </row>
    <row r="28" spans="1:9" s="67" customFormat="1" ht="14.1" customHeight="1">
      <c r="A28" s="49" t="s">
        <v>122</v>
      </c>
      <c r="B28" s="60">
        <v>0.35699842957274119</v>
      </c>
      <c r="C28" s="60">
        <v>0.3116669078209387</v>
      </c>
      <c r="D28" s="60">
        <v>0.32194549083372809</v>
      </c>
      <c r="E28" s="329">
        <v>0.307</v>
      </c>
      <c r="F28" s="60">
        <v>0.24114074118156806</v>
      </c>
      <c r="G28" s="60">
        <v>0.253</v>
      </c>
      <c r="H28" s="60">
        <v>0.27900000000000003</v>
      </c>
      <c r="I28" s="329">
        <v>0.33530789048668863</v>
      </c>
    </row>
    <row r="29" spans="1:9" s="67" customFormat="1" ht="14.1" customHeight="1">
      <c r="A29" s="50" t="s">
        <v>196</v>
      </c>
      <c r="B29" s="61">
        <v>0.33887912591687042</v>
      </c>
      <c r="C29" s="61">
        <v>0.33978964906799958</v>
      </c>
      <c r="D29" s="61">
        <v>0.34189977824822376</v>
      </c>
      <c r="E29" s="330">
        <v>0.34499999999999997</v>
      </c>
      <c r="F29" s="61">
        <v>0.37228017315356893</v>
      </c>
      <c r="G29" s="61">
        <v>0.373</v>
      </c>
      <c r="H29" s="61">
        <v>0.38</v>
      </c>
      <c r="I29" s="330">
        <v>0.39305311577536717</v>
      </c>
    </row>
    <row r="30" spans="1:9" s="67" customFormat="1" ht="14.1" customHeight="1">
      <c r="A30" s="42" t="s">
        <v>123</v>
      </c>
      <c r="B30" s="425">
        <v>5915.6923118380382</v>
      </c>
      <c r="C30" s="425">
        <v>6076.7112593839656</v>
      </c>
      <c r="D30" s="425">
        <v>5865.9471658835701</v>
      </c>
      <c r="E30" s="331">
        <v>6013</v>
      </c>
      <c r="F30" s="425">
        <v>5084.1115726414619</v>
      </c>
      <c r="G30" s="425">
        <v>4400</v>
      </c>
      <c r="H30" s="425">
        <v>3654</v>
      </c>
      <c r="I30" s="331">
        <v>4092.3586629160882</v>
      </c>
    </row>
    <row r="31" spans="1:9" s="67" customFormat="1" ht="14.1" customHeight="1">
      <c r="A31" s="42" t="s">
        <v>137</v>
      </c>
      <c r="B31" s="425">
        <v>17203.60621560067</v>
      </c>
      <c r="C31" s="425">
        <v>17380.746987803122</v>
      </c>
      <c r="D31" s="425">
        <v>17538.611790140025</v>
      </c>
      <c r="E31" s="331">
        <v>18211</v>
      </c>
      <c r="F31" s="425">
        <v>21426.712546048639</v>
      </c>
      <c r="G31" s="425">
        <v>14649</v>
      </c>
      <c r="H31" s="425">
        <v>15225</v>
      </c>
      <c r="I31" s="331">
        <v>18118.642327119334</v>
      </c>
    </row>
    <row r="32" spans="1:9" s="67" customFormat="1" ht="14.1" customHeight="1">
      <c r="A32" s="43" t="s">
        <v>166</v>
      </c>
      <c r="B32" s="423">
        <v>2366104</v>
      </c>
      <c r="C32" s="423">
        <v>2422602</v>
      </c>
      <c r="D32" s="423">
        <v>2469111</v>
      </c>
      <c r="E32" s="328">
        <v>2554703</v>
      </c>
      <c r="F32" s="423">
        <v>2634512</v>
      </c>
      <c r="G32" s="423">
        <v>2760428</v>
      </c>
      <c r="H32" s="423">
        <v>2816214</v>
      </c>
      <c r="I32" s="328">
        <v>2845079</v>
      </c>
    </row>
    <row r="33" spans="1:9" s="67" customFormat="1" ht="14.1" customHeight="1">
      <c r="A33" s="42" t="s">
        <v>159</v>
      </c>
      <c r="B33" s="60">
        <v>0.83</v>
      </c>
      <c r="C33" s="60">
        <v>0.83</v>
      </c>
      <c r="D33" s="60">
        <v>0.83</v>
      </c>
      <c r="E33" s="338">
        <v>0.86180000000000001</v>
      </c>
      <c r="F33" s="60">
        <v>0.86180000000000001</v>
      </c>
      <c r="G33" s="60">
        <v>0.86180000000000001</v>
      </c>
      <c r="H33" s="60">
        <v>0.86180000000000001</v>
      </c>
      <c r="I33" s="329">
        <v>0.86180000000000001</v>
      </c>
    </row>
    <row r="34" spans="1:9" s="67" customFormat="1" ht="14.1" customHeight="1">
      <c r="A34" s="42" t="s">
        <v>157</v>
      </c>
      <c r="B34" s="60">
        <v>0.97399999999999998</v>
      </c>
      <c r="C34" s="60">
        <v>0.97599999999999998</v>
      </c>
      <c r="D34" s="60">
        <v>0.97799999999999998</v>
      </c>
      <c r="E34" s="338">
        <v>0.98</v>
      </c>
      <c r="F34" s="60">
        <v>0.98</v>
      </c>
      <c r="G34" s="60">
        <v>0.98429999999999995</v>
      </c>
      <c r="H34" s="60">
        <v>0.98599999999999999</v>
      </c>
      <c r="I34" s="329">
        <v>0.99</v>
      </c>
    </row>
    <row r="35" spans="1:9" s="67" customFormat="1" ht="14.1" customHeight="1">
      <c r="A35" s="43"/>
      <c r="B35" s="57"/>
      <c r="C35" s="57"/>
      <c r="D35" s="57"/>
      <c r="E35" s="336"/>
      <c r="F35" s="57"/>
      <c r="G35" s="57"/>
      <c r="H35" s="57"/>
      <c r="I35" s="336"/>
    </row>
    <row r="36" spans="1:9" s="67" customFormat="1" ht="14.1" customHeight="1">
      <c r="A36" s="56" t="s">
        <v>106</v>
      </c>
      <c r="B36" s="62"/>
      <c r="C36" s="62"/>
      <c r="D36" s="62"/>
      <c r="E36" s="327"/>
      <c r="F36" s="62"/>
      <c r="G36" s="62"/>
      <c r="H36" s="62"/>
      <c r="I36" s="327"/>
    </row>
    <row r="37" spans="1:9" s="67" customFormat="1" ht="14.1" customHeight="1">
      <c r="A37" s="43"/>
      <c r="B37" s="57"/>
      <c r="C37" s="57"/>
      <c r="D37" s="57"/>
      <c r="E37" s="336"/>
      <c r="F37" s="57"/>
      <c r="G37" s="57"/>
      <c r="H37" s="57"/>
      <c r="I37" s="336"/>
    </row>
    <row r="38" spans="1:9" s="67" customFormat="1" ht="14.1" customHeight="1">
      <c r="A38" s="54" t="s">
        <v>138</v>
      </c>
      <c r="B38" s="162"/>
      <c r="C38" s="162"/>
      <c r="D38" s="162"/>
      <c r="E38" s="336"/>
      <c r="F38" s="162"/>
      <c r="G38" s="162"/>
      <c r="H38" s="162"/>
      <c r="I38" s="336"/>
    </row>
    <row r="39" spans="1:9" s="73" customFormat="1" ht="14.1" customHeight="1">
      <c r="A39" s="166" t="s">
        <v>178</v>
      </c>
      <c r="B39" s="79">
        <v>1447961</v>
      </c>
      <c r="C39" s="79">
        <v>1440696</v>
      </c>
      <c r="D39" s="79">
        <v>1437116</v>
      </c>
      <c r="E39" s="326">
        <v>1422589</v>
      </c>
      <c r="F39" s="79">
        <v>1423761</v>
      </c>
      <c r="G39" s="79">
        <v>1425319</v>
      </c>
      <c r="H39" s="79">
        <v>1420725</v>
      </c>
      <c r="I39" s="326">
        <v>1411972</v>
      </c>
    </row>
    <row r="40" spans="1:9" s="67" customFormat="1" ht="14.1" customHeight="1">
      <c r="A40" s="42" t="s">
        <v>108</v>
      </c>
      <c r="B40" s="84">
        <v>729518.74866649986</v>
      </c>
      <c r="C40" s="84">
        <v>1400659.778525833</v>
      </c>
      <c r="D40" s="84">
        <v>2042909.6056768331</v>
      </c>
      <c r="E40" s="325">
        <v>2728548.1005499996</v>
      </c>
      <c r="F40" s="84">
        <v>736102</v>
      </c>
      <c r="G40" s="84">
        <v>1429049</v>
      </c>
      <c r="H40" s="84">
        <v>2088899.10635</v>
      </c>
      <c r="I40" s="326">
        <v>2745231.9724166649</v>
      </c>
    </row>
    <row r="41" spans="1:9" s="67" customFormat="1" ht="14.1" customHeight="1">
      <c r="A41" s="50" t="s">
        <v>163</v>
      </c>
      <c r="B41" s="79">
        <v>167.09138900601272</v>
      </c>
      <c r="C41" s="79">
        <v>161.01264406008519</v>
      </c>
      <c r="D41" s="79">
        <v>157.00047168908267</v>
      </c>
      <c r="E41" s="326">
        <v>158</v>
      </c>
      <c r="F41" s="79">
        <v>172</v>
      </c>
      <c r="G41" s="79">
        <v>167</v>
      </c>
      <c r="H41" s="79">
        <v>163</v>
      </c>
      <c r="I41" s="326">
        <v>161</v>
      </c>
    </row>
    <row r="42" spans="1:9" s="67" customFormat="1" ht="14.1" customHeight="1">
      <c r="A42" s="50" t="s">
        <v>164</v>
      </c>
      <c r="B42" s="79">
        <v>2592.0831408892359</v>
      </c>
      <c r="C42" s="79">
        <v>2620.5109122622002</v>
      </c>
      <c r="D42" s="79">
        <v>2591.4293469690265</v>
      </c>
      <c r="E42" s="326">
        <v>2569</v>
      </c>
      <c r="F42" s="79">
        <v>2455</v>
      </c>
      <c r="G42" s="79">
        <v>2430</v>
      </c>
      <c r="H42" s="79">
        <v>2413</v>
      </c>
      <c r="I42" s="326">
        <v>2395</v>
      </c>
    </row>
    <row r="43" spans="1:9" s="67" customFormat="1" ht="14.1" customHeight="1">
      <c r="A43" s="43"/>
      <c r="B43" s="77"/>
      <c r="C43" s="77"/>
      <c r="D43" s="77"/>
      <c r="E43" s="338"/>
      <c r="F43" s="77"/>
      <c r="G43" s="77"/>
      <c r="H43" s="77"/>
      <c r="I43" s="338"/>
    </row>
    <row r="44" spans="1:9" s="67" customFormat="1" ht="14.1" customHeight="1">
      <c r="A44" s="54" t="s">
        <v>109</v>
      </c>
      <c r="B44" s="77"/>
      <c r="C44" s="77"/>
      <c r="D44" s="77"/>
      <c r="E44" s="338"/>
      <c r="F44" s="77"/>
      <c r="G44" s="77"/>
      <c r="H44" s="77"/>
      <c r="I44" s="338"/>
    </row>
    <row r="45" spans="1:9" s="67" customFormat="1" ht="14.1" customHeight="1">
      <c r="A45" s="50" t="s">
        <v>252</v>
      </c>
      <c r="B45" s="89">
        <v>0.38318726016884114</v>
      </c>
      <c r="C45" s="89">
        <v>0.38240000000000002</v>
      </c>
      <c r="D45" s="89">
        <v>0.38080000000000003</v>
      </c>
      <c r="E45" s="333">
        <v>0.3769351034852611</v>
      </c>
      <c r="F45" s="89">
        <v>0.37803016924208976</v>
      </c>
      <c r="G45" s="89">
        <v>0.37823774954627948</v>
      </c>
      <c r="H45" s="89" t="s">
        <v>246</v>
      </c>
      <c r="I45" s="330">
        <v>0.376</v>
      </c>
    </row>
    <row r="46" spans="1:9" s="67" customFormat="1" ht="14.1" customHeight="1">
      <c r="A46" s="49" t="s">
        <v>110</v>
      </c>
      <c r="B46" s="82">
        <v>581744</v>
      </c>
      <c r="C46" s="82">
        <v>579706</v>
      </c>
      <c r="D46" s="82">
        <v>577325</v>
      </c>
      <c r="E46" s="339">
        <v>566956</v>
      </c>
      <c r="F46" s="82">
        <v>562243</v>
      </c>
      <c r="G46" s="82">
        <v>559046</v>
      </c>
      <c r="H46" s="82">
        <v>554192</v>
      </c>
      <c r="I46" s="339">
        <v>549694</v>
      </c>
    </row>
    <row r="47" spans="1:9" s="67" customFormat="1" ht="14.1" customHeight="1">
      <c r="A47" s="49" t="s">
        <v>111</v>
      </c>
      <c r="B47" s="82">
        <v>341903</v>
      </c>
      <c r="C47" s="82">
        <v>344699</v>
      </c>
      <c r="D47" s="82">
        <v>348224</v>
      </c>
      <c r="E47" s="339">
        <v>346557</v>
      </c>
      <c r="F47" s="82">
        <v>352738</v>
      </c>
      <c r="G47" s="82">
        <v>362979</v>
      </c>
      <c r="H47" s="82">
        <v>366451</v>
      </c>
      <c r="I47" s="339">
        <v>370061</v>
      </c>
    </row>
    <row r="48" spans="1:9" s="67" customFormat="1" ht="14.1" customHeight="1">
      <c r="A48" s="49" t="s">
        <v>112</v>
      </c>
      <c r="B48" s="82">
        <v>77421</v>
      </c>
      <c r="C48" s="82">
        <v>84183</v>
      </c>
      <c r="D48" s="82">
        <v>93015</v>
      </c>
      <c r="E48" s="339">
        <v>102003</v>
      </c>
      <c r="F48" s="82">
        <v>115164</v>
      </c>
      <c r="G48" s="82">
        <v>127812</v>
      </c>
      <c r="H48" s="82">
        <v>141885</v>
      </c>
      <c r="I48" s="339">
        <v>153828</v>
      </c>
    </row>
    <row r="49" spans="1:9" s="67" customFormat="1" ht="14.1" customHeight="1">
      <c r="A49" s="50" t="s">
        <v>113</v>
      </c>
      <c r="B49" s="78">
        <v>1001068</v>
      </c>
      <c r="C49" s="78">
        <v>1008588</v>
      </c>
      <c r="D49" s="78">
        <v>1018564</v>
      </c>
      <c r="E49" s="324">
        <v>1015516</v>
      </c>
      <c r="F49" s="78">
        <v>1030145</v>
      </c>
      <c r="G49" s="78">
        <v>1049837</v>
      </c>
      <c r="H49" s="78">
        <v>1062528</v>
      </c>
      <c r="I49" s="324">
        <v>1073583</v>
      </c>
    </row>
    <row r="50" spans="1:9" s="67" customFormat="1" ht="14.1" customHeight="1">
      <c r="A50" s="50" t="s">
        <v>197</v>
      </c>
      <c r="B50" s="78">
        <v>3596.9126666598763</v>
      </c>
      <c r="C50" s="78">
        <v>3686.6063051881843</v>
      </c>
      <c r="D50" s="78">
        <v>3631.1302656910952</v>
      </c>
      <c r="E50" s="324">
        <v>3612.2826044793305</v>
      </c>
      <c r="F50" s="78">
        <v>3486</v>
      </c>
      <c r="G50" s="78">
        <v>3524</v>
      </c>
      <c r="H50" s="78">
        <v>3498</v>
      </c>
      <c r="I50" s="324">
        <v>3497</v>
      </c>
    </row>
    <row r="51" spans="1:9" s="67" customFormat="1" ht="14.1" customHeight="1">
      <c r="A51" s="50" t="s">
        <v>139</v>
      </c>
      <c r="B51" s="78">
        <v>27802</v>
      </c>
      <c r="C51" s="78">
        <v>27824</v>
      </c>
      <c r="D51" s="78">
        <v>26622</v>
      </c>
      <c r="E51" s="324">
        <v>25802</v>
      </c>
      <c r="F51" s="78">
        <v>25986</v>
      </c>
      <c r="G51" s="78">
        <v>34089</v>
      </c>
      <c r="H51" s="78">
        <v>33632</v>
      </c>
      <c r="I51" s="324">
        <v>33200</v>
      </c>
    </row>
    <row r="52" spans="1:9" s="67" customFormat="1" ht="14.1" customHeight="1">
      <c r="A52" s="42"/>
      <c r="B52" s="77"/>
      <c r="C52" s="77"/>
      <c r="D52" s="77"/>
      <c r="E52" s="338"/>
      <c r="F52" s="77"/>
      <c r="G52" s="77"/>
      <c r="H52" s="77"/>
      <c r="I52" s="338"/>
    </row>
    <row r="53" spans="1:9" s="67" customFormat="1" ht="14.1" customHeight="1">
      <c r="A53" s="54" t="s">
        <v>114</v>
      </c>
      <c r="B53" s="77"/>
      <c r="C53" s="77"/>
      <c r="D53" s="77"/>
      <c r="E53" s="338"/>
      <c r="F53" s="77"/>
      <c r="G53" s="77"/>
      <c r="H53" s="77"/>
      <c r="I53" s="338"/>
    </row>
    <row r="54" spans="1:9" s="67" customFormat="1" ht="14.1" customHeight="1">
      <c r="A54" s="43" t="s">
        <v>253</v>
      </c>
      <c r="B54" s="89">
        <v>0.2754420485005708</v>
      </c>
      <c r="C54" s="89">
        <v>0.27489999999999998</v>
      </c>
      <c r="D54" s="89">
        <v>0.27560000000000001</v>
      </c>
      <c r="E54" s="333">
        <v>0.27400000000000002</v>
      </c>
      <c r="F54" s="89">
        <v>0.28199999999999997</v>
      </c>
      <c r="G54" s="89">
        <v>0.28489999999999999</v>
      </c>
      <c r="H54" s="89">
        <v>0.28599999999999998</v>
      </c>
      <c r="I54" s="330">
        <v>0.28899999999999998</v>
      </c>
    </row>
    <row r="55" spans="1:9" s="67" customFormat="1" ht="14.1" customHeight="1">
      <c r="A55" s="49" t="s">
        <v>115</v>
      </c>
      <c r="B55" s="84">
        <v>147978</v>
      </c>
      <c r="C55" s="84">
        <v>141120</v>
      </c>
      <c r="D55" s="84">
        <v>134851</v>
      </c>
      <c r="E55" s="325">
        <v>128998.5</v>
      </c>
      <c r="F55" s="84">
        <v>126088</v>
      </c>
      <c r="G55" s="84">
        <v>131047.5</v>
      </c>
      <c r="H55" s="84">
        <v>126967</v>
      </c>
      <c r="I55" s="325">
        <v>121849</v>
      </c>
    </row>
    <row r="56" spans="1:9" s="67" customFormat="1" ht="14.1" customHeight="1">
      <c r="A56" s="49" t="s">
        <v>140</v>
      </c>
      <c r="B56" s="84">
        <v>304171</v>
      </c>
      <c r="C56" s="84">
        <v>302417</v>
      </c>
      <c r="D56" s="84">
        <v>298558</v>
      </c>
      <c r="E56" s="325">
        <v>290012</v>
      </c>
      <c r="F56" s="84">
        <v>287717</v>
      </c>
      <c r="G56" s="84">
        <v>284324</v>
      </c>
      <c r="H56" s="84">
        <v>279418</v>
      </c>
      <c r="I56" s="325">
        <v>275886</v>
      </c>
    </row>
    <row r="57" spans="1:9" s="67" customFormat="1" ht="14.1" customHeight="1">
      <c r="A57" s="49" t="s">
        <v>116</v>
      </c>
      <c r="B57" s="84">
        <v>511671</v>
      </c>
      <c r="C57" s="84">
        <v>527772</v>
      </c>
      <c r="D57" s="84">
        <v>545283</v>
      </c>
      <c r="E57" s="325">
        <v>550002</v>
      </c>
      <c r="F57" s="84">
        <v>571169</v>
      </c>
      <c r="G57" s="84">
        <v>590869</v>
      </c>
      <c r="H57" s="84">
        <v>609807</v>
      </c>
      <c r="I57" s="325">
        <v>628797</v>
      </c>
    </row>
    <row r="58" spans="1:9" s="67" customFormat="1" ht="14.1" customHeight="1">
      <c r="A58" s="50" t="s">
        <v>117</v>
      </c>
      <c r="B58" s="79">
        <v>963820</v>
      </c>
      <c r="C58" s="79">
        <v>971309</v>
      </c>
      <c r="D58" s="79">
        <v>978692</v>
      </c>
      <c r="E58" s="326">
        <v>969012.5</v>
      </c>
      <c r="F58" s="79">
        <v>984974</v>
      </c>
      <c r="G58" s="79">
        <v>1006240.5</v>
      </c>
      <c r="H58" s="79">
        <v>1016192</v>
      </c>
      <c r="I58" s="326">
        <v>1026532</v>
      </c>
    </row>
    <row r="59" spans="1:9" s="67" customFormat="1" ht="14.1" customHeight="1">
      <c r="A59" s="43" t="s">
        <v>198</v>
      </c>
      <c r="B59" s="79">
        <v>3280</v>
      </c>
      <c r="C59" s="79">
        <v>3350.4091275338828</v>
      </c>
      <c r="D59" s="79">
        <v>3334.0534126740276</v>
      </c>
      <c r="E59" s="326">
        <v>3332</v>
      </c>
      <c r="F59" s="79">
        <v>3512</v>
      </c>
      <c r="G59" s="79">
        <v>3503</v>
      </c>
      <c r="H59" s="79">
        <v>3495</v>
      </c>
      <c r="I59" s="326">
        <v>3480</v>
      </c>
    </row>
    <row r="60" spans="1:9" s="67" customFormat="1" ht="14.1" customHeight="1">
      <c r="A60" s="42"/>
      <c r="B60" s="77"/>
      <c r="C60" s="77"/>
      <c r="D60" s="77"/>
      <c r="E60" s="338"/>
      <c r="F60" s="77"/>
      <c r="G60" s="77"/>
      <c r="H60" s="77"/>
      <c r="I60" s="338"/>
    </row>
    <row r="61" spans="1:9" s="67" customFormat="1" ht="14.1" customHeight="1">
      <c r="A61" s="54" t="s">
        <v>141</v>
      </c>
      <c r="B61" s="77"/>
      <c r="C61" s="77"/>
      <c r="D61" s="77"/>
      <c r="E61" s="338"/>
      <c r="F61" s="77"/>
      <c r="G61" s="77"/>
      <c r="H61" s="77"/>
      <c r="I61" s="338"/>
    </row>
    <row r="62" spans="1:9" s="67" customFormat="1" ht="14.1" customHeight="1">
      <c r="A62" s="43" t="s">
        <v>142</v>
      </c>
      <c r="B62" s="79">
        <v>95679</v>
      </c>
      <c r="C62" s="79">
        <v>94662</v>
      </c>
      <c r="D62" s="79">
        <v>93572</v>
      </c>
      <c r="E62" s="326">
        <v>92486</v>
      </c>
      <c r="F62" s="79">
        <v>91488</v>
      </c>
      <c r="G62" s="79">
        <v>90509</v>
      </c>
      <c r="H62" s="79">
        <v>89372</v>
      </c>
      <c r="I62" s="326">
        <v>0</v>
      </c>
    </row>
    <row r="63" spans="1:9" s="67" customFormat="1" ht="14.1" customHeight="1">
      <c r="A63" s="64" t="s">
        <v>143</v>
      </c>
      <c r="B63" s="85">
        <v>256</v>
      </c>
      <c r="C63" s="85">
        <v>256</v>
      </c>
      <c r="D63" s="85">
        <v>256</v>
      </c>
      <c r="E63" s="323">
        <v>0</v>
      </c>
      <c r="F63" s="85">
        <v>0</v>
      </c>
      <c r="G63" s="85">
        <v>0</v>
      </c>
      <c r="H63" s="85">
        <v>0</v>
      </c>
      <c r="I63" s="323">
        <v>0</v>
      </c>
    </row>
    <row r="64" spans="1:9" s="67" customFormat="1" ht="14.1" customHeight="1">
      <c r="A64" s="43"/>
      <c r="B64" s="77"/>
      <c r="C64" s="77"/>
      <c r="D64" s="77"/>
      <c r="E64" s="338"/>
      <c r="F64" s="77"/>
      <c r="G64" s="77"/>
      <c r="H64" s="77"/>
      <c r="I64" s="326"/>
    </row>
    <row r="65" spans="1:9" s="67" customFormat="1" ht="14.1" customHeight="1">
      <c r="A65" s="43"/>
      <c r="B65" s="77"/>
      <c r="C65" s="77"/>
      <c r="D65" s="77"/>
      <c r="E65" s="338"/>
      <c r="F65" s="77"/>
      <c r="G65" s="77"/>
      <c r="H65" s="77"/>
      <c r="I65" s="338"/>
    </row>
    <row r="66" spans="1:9" s="67" customFormat="1" ht="14.1" customHeight="1">
      <c r="A66" s="54" t="s">
        <v>99</v>
      </c>
      <c r="B66" s="77"/>
      <c r="C66" s="77"/>
      <c r="D66" s="77"/>
      <c r="E66" s="338"/>
      <c r="F66" s="77"/>
      <c r="G66" s="77"/>
      <c r="H66" s="77"/>
      <c r="I66" s="338"/>
    </row>
    <row r="67" spans="1:9" s="67" customFormat="1" ht="14.1" customHeight="1">
      <c r="A67" s="42"/>
      <c r="B67" s="77"/>
      <c r="C67" s="77"/>
      <c r="D67" s="77"/>
      <c r="E67" s="338"/>
      <c r="F67" s="77"/>
      <c r="G67" s="77"/>
      <c r="H67" s="77"/>
      <c r="I67" s="338"/>
    </row>
    <row r="68" spans="1:9" s="67" customFormat="1" ht="14.1" customHeight="1">
      <c r="A68" s="56" t="s">
        <v>118</v>
      </c>
      <c r="B68" s="63"/>
      <c r="C68" s="63"/>
      <c r="D68" s="63"/>
      <c r="E68" s="334"/>
      <c r="F68" s="63"/>
      <c r="G68" s="63"/>
      <c r="H68" s="63"/>
      <c r="I68" s="334"/>
    </row>
    <row r="69" spans="1:9" s="67" customFormat="1" ht="14.1" customHeight="1">
      <c r="A69" s="43"/>
      <c r="B69" s="60"/>
      <c r="C69" s="60"/>
      <c r="D69" s="60"/>
      <c r="E69" s="338"/>
      <c r="F69" s="60"/>
      <c r="G69" s="60"/>
      <c r="H69" s="60"/>
      <c r="I69" s="338"/>
    </row>
    <row r="70" spans="1:9" s="67" customFormat="1" ht="14.1" customHeight="1">
      <c r="A70" s="43" t="s">
        <v>254</v>
      </c>
      <c r="B70" s="61">
        <v>1.0444200385356455</v>
      </c>
      <c r="C70" s="61">
        <v>1.0446488439306358</v>
      </c>
      <c r="D70" s="61">
        <v>1.1072601156069364</v>
      </c>
      <c r="E70" s="322">
        <v>1.0580000000000001</v>
      </c>
      <c r="F70" s="61">
        <v>1.0629999999999999</v>
      </c>
      <c r="G70" s="61">
        <v>1.0649999999999999</v>
      </c>
      <c r="H70" s="61">
        <v>1.1080000000000001</v>
      </c>
      <c r="I70" s="322">
        <v>1.0609999999999999</v>
      </c>
    </row>
    <row r="71" spans="1:9" s="67" customFormat="1" ht="14.1" customHeight="1">
      <c r="A71" s="43" t="s">
        <v>255</v>
      </c>
      <c r="B71" s="80">
        <v>0.47882775516830428</v>
      </c>
      <c r="C71" s="80">
        <v>0.48306743560977566</v>
      </c>
      <c r="D71" s="80">
        <v>0.505</v>
      </c>
      <c r="E71" s="322">
        <v>0.502</v>
      </c>
      <c r="F71" s="80">
        <v>0.49399999999999999</v>
      </c>
      <c r="G71" s="80">
        <v>0.48599999999999999</v>
      </c>
      <c r="H71" s="80">
        <v>0.49299999999999999</v>
      </c>
      <c r="I71" s="322">
        <v>0.48599999999999999</v>
      </c>
    </row>
    <row r="72" spans="1:9" s="67" customFormat="1" ht="14.1" customHeight="1">
      <c r="A72" s="51" t="s">
        <v>119</v>
      </c>
      <c r="B72" s="79">
        <v>1218112</v>
      </c>
      <c r="C72" s="79">
        <v>1220698</v>
      </c>
      <c r="D72" s="79">
        <v>1280724</v>
      </c>
      <c r="E72" s="326">
        <v>1257887</v>
      </c>
      <c r="F72" s="79">
        <v>1232970</v>
      </c>
      <c r="G72" s="79">
        <v>1209184</v>
      </c>
      <c r="H72" s="79">
        <v>1135000</v>
      </c>
      <c r="I72" s="326">
        <v>1203228</v>
      </c>
    </row>
    <row r="73" spans="1:9" s="67" customFormat="1" ht="14.1" customHeight="1">
      <c r="A73" s="52" t="s">
        <v>120</v>
      </c>
      <c r="B73" s="77">
        <v>0.38495064493248571</v>
      </c>
      <c r="C73" s="77">
        <v>0.39631669749602277</v>
      </c>
      <c r="D73" s="77">
        <v>0.39331133604629737</v>
      </c>
      <c r="E73" s="338">
        <v>0.41899999999999998</v>
      </c>
      <c r="F73" s="77">
        <v>0.44400000000000001</v>
      </c>
      <c r="G73" s="77">
        <v>0.45700000000000002</v>
      </c>
      <c r="H73" s="77">
        <v>0.44600000000000001</v>
      </c>
      <c r="I73" s="338">
        <v>0.47199999999999998</v>
      </c>
    </row>
    <row r="74" spans="1:9" s="67" customFormat="1" ht="14.1" customHeight="1">
      <c r="A74" s="43" t="s">
        <v>129</v>
      </c>
      <c r="B74" s="81">
        <v>206.65441249010573</v>
      </c>
      <c r="C74" s="81">
        <v>212.87631878075038</v>
      </c>
      <c r="D74" s="81">
        <v>214.76447058451063</v>
      </c>
      <c r="E74" s="321">
        <v>215</v>
      </c>
      <c r="F74" s="81">
        <v>208</v>
      </c>
      <c r="G74" s="81">
        <v>214</v>
      </c>
      <c r="H74" s="81">
        <v>216</v>
      </c>
      <c r="I74" s="321">
        <v>219</v>
      </c>
    </row>
    <row r="75" spans="1:9" s="67" customFormat="1" ht="14.1" customHeight="1">
      <c r="A75" s="43" t="s">
        <v>193</v>
      </c>
      <c r="B75" s="79">
        <v>1575.7833505221486</v>
      </c>
      <c r="C75" s="79">
        <v>1603.4567244429575</v>
      </c>
      <c r="D75" s="79">
        <v>1676.6714980406202</v>
      </c>
      <c r="E75" s="326">
        <v>1671</v>
      </c>
      <c r="F75" s="79">
        <v>1603</v>
      </c>
      <c r="G75" s="79">
        <v>1642</v>
      </c>
      <c r="H75" s="79">
        <v>1703</v>
      </c>
      <c r="I75" s="326">
        <v>1692</v>
      </c>
    </row>
    <row r="76" spans="1:9" s="67" customFormat="1" ht="14.1" customHeight="1">
      <c r="A76" s="43"/>
      <c r="B76" s="77"/>
      <c r="C76" s="77"/>
      <c r="D76" s="77"/>
      <c r="E76" s="338"/>
      <c r="F76" s="77"/>
      <c r="G76" s="77"/>
      <c r="H76" s="77"/>
      <c r="I76" s="338"/>
    </row>
    <row r="77" spans="1:9" s="67" customFormat="1" ht="14.1" customHeight="1">
      <c r="A77" s="56" t="s">
        <v>106</v>
      </c>
      <c r="B77" s="59"/>
      <c r="C77" s="59"/>
      <c r="D77" s="59"/>
      <c r="E77" s="334"/>
      <c r="F77" s="59"/>
      <c r="G77" s="59"/>
      <c r="H77" s="59"/>
      <c r="I77" s="334"/>
    </row>
    <row r="78" spans="1:9" s="67" customFormat="1" ht="14.1" customHeight="1">
      <c r="A78" s="42"/>
      <c r="B78" s="60"/>
      <c r="C78" s="60"/>
      <c r="D78" s="60"/>
      <c r="E78" s="338"/>
      <c r="F78" s="60"/>
      <c r="G78" s="60"/>
      <c r="H78" s="60"/>
      <c r="I78" s="338"/>
    </row>
    <row r="79" spans="1:9" s="67" customFormat="1" ht="14.1" customHeight="1">
      <c r="A79" s="54" t="s">
        <v>107</v>
      </c>
      <c r="B79" s="60"/>
      <c r="C79" s="60"/>
      <c r="D79" s="60"/>
      <c r="E79" s="338"/>
      <c r="F79" s="60"/>
      <c r="G79" s="60"/>
      <c r="H79" s="60"/>
      <c r="I79" s="338"/>
    </row>
    <row r="80" spans="1:9" s="67" customFormat="1" ht="14.1" customHeight="1">
      <c r="A80" s="42" t="s">
        <v>125</v>
      </c>
      <c r="B80" s="77">
        <v>0.112</v>
      </c>
      <c r="C80" s="77">
        <v>0.10999470134874759</v>
      </c>
      <c r="D80" s="77">
        <v>0.10910741811175337</v>
      </c>
      <c r="E80" s="338">
        <v>0.108</v>
      </c>
      <c r="F80" s="77">
        <v>0.107</v>
      </c>
      <c r="G80" s="77">
        <v>0.106</v>
      </c>
      <c r="H80" s="77" t="s">
        <v>247</v>
      </c>
      <c r="I80" s="338">
        <v>0.105</v>
      </c>
    </row>
    <row r="81" spans="1:9" s="73" customFormat="1" ht="14.1" customHeight="1">
      <c r="A81" s="125" t="s">
        <v>179</v>
      </c>
      <c r="B81" s="78">
        <v>221245</v>
      </c>
      <c r="C81" s="78">
        <v>219502</v>
      </c>
      <c r="D81" s="78">
        <v>219564</v>
      </c>
      <c r="E81" s="324">
        <v>216832</v>
      </c>
      <c r="F81" s="78">
        <v>213938</v>
      </c>
      <c r="G81" s="78">
        <v>212522</v>
      </c>
      <c r="H81" s="78">
        <v>210858</v>
      </c>
      <c r="I81" s="324">
        <v>210889</v>
      </c>
    </row>
    <row r="82" spans="1:9" s="73" customFormat="1" ht="14.1" customHeight="1">
      <c r="A82" s="167" t="s">
        <v>180</v>
      </c>
      <c r="B82" s="78">
        <v>48352</v>
      </c>
      <c r="C82" s="78">
        <v>92890.932576666586</v>
      </c>
      <c r="D82" s="78">
        <v>134825.19774666658</v>
      </c>
      <c r="E82" s="324">
        <v>176368.72231000001</v>
      </c>
      <c r="F82" s="78">
        <v>40245</v>
      </c>
      <c r="G82" s="78">
        <v>77798</v>
      </c>
      <c r="H82" s="78">
        <v>114773.53104</v>
      </c>
      <c r="I82" s="324">
        <v>151861.546076667</v>
      </c>
    </row>
    <row r="83" spans="1:9" s="67" customFormat="1" ht="14.1" customHeight="1">
      <c r="A83" s="126"/>
      <c r="B83" s="77"/>
      <c r="C83" s="77"/>
      <c r="D83" s="77"/>
      <c r="E83" s="338"/>
      <c r="F83" s="77"/>
      <c r="G83" s="77"/>
      <c r="H83" s="77"/>
      <c r="I83" s="338"/>
    </row>
    <row r="84" spans="1:9" s="67" customFormat="1" ht="14.1" customHeight="1">
      <c r="A84" s="54" t="s">
        <v>126</v>
      </c>
      <c r="B84" s="77"/>
      <c r="C84" s="77"/>
      <c r="D84" s="77"/>
      <c r="E84" s="338"/>
      <c r="F84" s="77"/>
      <c r="G84" s="77"/>
      <c r="H84" s="77"/>
      <c r="I84" s="338"/>
    </row>
    <row r="85" spans="1:9" s="67" customFormat="1" ht="14.1" customHeight="1">
      <c r="A85" s="49" t="s">
        <v>110</v>
      </c>
      <c r="B85" s="82">
        <v>164360</v>
      </c>
      <c r="C85" s="82">
        <v>164970</v>
      </c>
      <c r="D85" s="82">
        <v>166319</v>
      </c>
      <c r="E85" s="339">
        <v>165770</v>
      </c>
      <c r="F85" s="82">
        <v>165002</v>
      </c>
      <c r="G85" s="82">
        <v>165859</v>
      </c>
      <c r="H85" s="82">
        <v>166622</v>
      </c>
      <c r="I85" s="339">
        <v>168552</v>
      </c>
    </row>
    <row r="86" spans="1:9" s="67" customFormat="1" ht="14.1" customHeight="1">
      <c r="A86" s="49" t="s">
        <v>127</v>
      </c>
      <c r="B86" s="82">
        <v>24287</v>
      </c>
      <c r="C86" s="82">
        <v>23731</v>
      </c>
      <c r="D86" s="82">
        <v>23806</v>
      </c>
      <c r="E86" s="339">
        <v>23678</v>
      </c>
      <c r="F86" s="82">
        <v>24018</v>
      </c>
      <c r="G86" s="82">
        <v>23798</v>
      </c>
      <c r="H86" s="82">
        <v>22851</v>
      </c>
      <c r="I86" s="339">
        <v>20965</v>
      </c>
    </row>
    <row r="87" spans="1:9" s="67" customFormat="1" ht="14.1" customHeight="1">
      <c r="A87" s="43" t="s">
        <v>201</v>
      </c>
      <c r="B87" s="78">
        <v>188647</v>
      </c>
      <c r="C87" s="78">
        <v>188701</v>
      </c>
      <c r="D87" s="78">
        <v>190125</v>
      </c>
      <c r="E87" s="324">
        <v>189448</v>
      </c>
      <c r="F87" s="78">
        <v>189020</v>
      </c>
      <c r="G87" s="78">
        <v>189657</v>
      </c>
      <c r="H87" s="78">
        <v>189473</v>
      </c>
      <c r="I87" s="324">
        <v>189517</v>
      </c>
    </row>
    <row r="88" spans="1:9" s="67" customFormat="1" ht="14.1" customHeight="1">
      <c r="A88" s="64" t="s">
        <v>128</v>
      </c>
      <c r="B88" s="83">
        <v>104203</v>
      </c>
      <c r="C88" s="83">
        <v>105432</v>
      </c>
      <c r="D88" s="83">
        <v>106726</v>
      </c>
      <c r="E88" s="320">
        <v>107672</v>
      </c>
      <c r="F88" s="83">
        <v>110797</v>
      </c>
      <c r="G88" s="83">
        <v>112436</v>
      </c>
      <c r="H88" s="83">
        <v>114205</v>
      </c>
      <c r="I88" s="320">
        <v>117481</v>
      </c>
    </row>
    <row r="89" spans="1:9" s="67" customFormat="1" ht="14.1" customHeight="1">
      <c r="A89" s="243"/>
      <c r="B89" s="243"/>
      <c r="C89" s="317"/>
      <c r="D89" s="317"/>
      <c r="E89" s="317"/>
      <c r="F89" s="343"/>
      <c r="G89" s="343"/>
      <c r="H89" s="343"/>
      <c r="I89" s="299"/>
    </row>
    <row r="90" spans="1:9" s="67" customFormat="1" ht="14.1" customHeight="1">
      <c r="A90" s="164"/>
      <c r="B90" s="164"/>
      <c r="C90" s="344"/>
      <c r="D90" s="344"/>
      <c r="E90" s="344"/>
      <c r="F90" s="344"/>
      <c r="G90" s="344"/>
      <c r="H90" s="344"/>
    </row>
    <row r="91" spans="1:9" s="67" customFormat="1" ht="14.1" customHeight="1">
      <c r="A91" s="42" t="s">
        <v>169</v>
      </c>
      <c r="B91" s="42"/>
    </row>
    <row r="92" spans="1:9" s="67" customFormat="1" ht="14.1" customHeight="1">
      <c r="A92" s="42" t="s">
        <v>256</v>
      </c>
      <c r="B92" s="42"/>
    </row>
    <row r="93" spans="1:9" s="67" customFormat="1" ht="14.1" customHeight="1">
      <c r="A93" s="42" t="s">
        <v>257</v>
      </c>
      <c r="B93" s="42"/>
    </row>
    <row r="94" spans="1:9" s="67" customFormat="1" ht="14.1" customHeight="1">
      <c r="A94" s="42" t="s">
        <v>181</v>
      </c>
      <c r="B94" s="42"/>
    </row>
    <row r="95" spans="1:9" s="6" customFormat="1" ht="14.1" customHeight="1">
      <c r="A95" s="169"/>
      <c r="B95" s="169"/>
      <c r="C95" s="42"/>
      <c r="D95" s="42"/>
      <c r="I95" s="42"/>
    </row>
    <row r="96" spans="1:9" s="6" customFormat="1" ht="14.1" customHeight="1">
      <c r="A96" s="42"/>
      <c r="B96" s="42"/>
    </row>
    <row r="97" spans="1:2" s="6" customFormat="1" ht="14.1" customHeight="1">
      <c r="A97" s="42"/>
      <c r="B97" s="42"/>
    </row>
    <row r="98" spans="1:2" s="6" customFormat="1" ht="14.1" customHeight="1">
      <c r="A98" s="42"/>
      <c r="B98" s="42"/>
    </row>
    <row r="99" spans="1:2" s="6" customFormat="1" ht="14.1" customHeight="1">
      <c r="A99" s="42"/>
      <c r="B99" s="42"/>
    </row>
    <row r="100" spans="1:2" s="6" customFormat="1" ht="14.1" customHeight="1">
      <c r="A100" s="42"/>
      <c r="B100" s="42"/>
    </row>
    <row r="101" spans="1:2" s="6" customFormat="1" ht="14.1" customHeight="1">
      <c r="A101" s="42"/>
      <c r="B101" s="42"/>
    </row>
    <row r="102" spans="1:2" s="6" customFormat="1" ht="14.1" customHeight="1">
      <c r="A102" s="42"/>
      <c r="B102" s="42"/>
    </row>
    <row r="103" spans="1:2" s="6" customFormat="1" ht="14.1" customHeight="1">
      <c r="A103" s="42"/>
      <c r="B103" s="42"/>
    </row>
    <row r="104" spans="1:2" s="6" customFormat="1" ht="14.1" customHeight="1">
      <c r="A104" s="46"/>
      <c r="B104" s="46"/>
    </row>
    <row r="105" spans="1:2" s="7" customFormat="1" ht="14.1" customHeight="1">
      <c r="A105" s="46"/>
      <c r="B105" s="46"/>
    </row>
    <row r="106" spans="1:2" s="7" customFormat="1" ht="14.1" customHeight="1">
      <c r="A106" s="46"/>
      <c r="B106" s="46"/>
    </row>
    <row r="107" spans="1:2" s="7" customFormat="1" ht="14.1" customHeight="1">
      <c r="A107" s="42"/>
      <c r="B107" s="42"/>
    </row>
    <row r="108" spans="1:2" s="7" customFormat="1" ht="14.1" customHeight="1">
      <c r="A108" s="43"/>
      <c r="B108" s="43"/>
    </row>
    <row r="109" spans="1:2" s="7" customFormat="1" ht="14.1" customHeight="1">
      <c r="A109" s="42"/>
      <c r="B109" s="42"/>
    </row>
    <row r="110" spans="1:2" s="7" customFormat="1" ht="14.1" customHeight="1">
      <c r="A110" s="42"/>
      <c r="B110" s="42"/>
    </row>
    <row r="111" spans="1:2" s="7" customFormat="1" ht="14.1" customHeight="1">
      <c r="A111" s="42"/>
      <c r="B111" s="42"/>
    </row>
    <row r="112" spans="1:2" s="7" customFormat="1" ht="14.1" customHeight="1">
      <c r="A112" s="42"/>
      <c r="B112" s="42"/>
    </row>
    <row r="113" spans="1:2" s="7" customFormat="1" ht="14.1" customHeight="1">
      <c r="A113" s="42"/>
      <c r="B113" s="42"/>
    </row>
    <row r="114" spans="1:2" s="7" customFormat="1" ht="14.1" customHeight="1">
      <c r="A114" s="42"/>
      <c r="B114" s="42"/>
    </row>
    <row r="115" spans="1:2" s="7" customFormat="1" ht="14.1" customHeight="1">
      <c r="A115" s="43"/>
      <c r="B115" s="43"/>
    </row>
    <row r="116" spans="1:2" s="7" customFormat="1" ht="14.1" customHeight="1">
      <c r="A116" s="43"/>
      <c r="B116" s="43"/>
    </row>
    <row r="117" spans="1:2" s="7" customFormat="1" ht="14.1" customHeight="1">
      <c r="A117" s="47"/>
      <c r="B117" s="47"/>
    </row>
    <row r="118" spans="1:2" s="7" customFormat="1" ht="14.1" customHeight="1">
      <c r="A118" s="48"/>
      <c r="B118" s="48"/>
    </row>
    <row r="119" spans="1:2" s="7" customFormat="1" ht="14.1" customHeight="1">
      <c r="A119" s="48"/>
      <c r="B119" s="48"/>
    </row>
    <row r="120" spans="1:2" s="7" customFormat="1" ht="14.1" customHeight="1">
      <c r="A120" s="44"/>
      <c r="B120" s="44"/>
    </row>
    <row r="121" spans="1:2" s="7" customFormat="1" ht="14.1" customHeight="1">
      <c r="A121" s="8"/>
      <c r="B121" s="8"/>
    </row>
    <row r="122" spans="1:2" s="7" customFormat="1" ht="14.1" customHeight="1">
      <c r="A122" s="8"/>
      <c r="B122" s="8"/>
    </row>
    <row r="123" spans="1:2" s="7" customFormat="1" ht="14.1" customHeight="1">
      <c r="A123" s="42"/>
      <c r="B123" s="42"/>
    </row>
    <row r="124" spans="1:2" s="7" customFormat="1" ht="14.1" customHeight="1">
      <c r="A124" s="45"/>
      <c r="B124" s="45"/>
    </row>
    <row r="125" spans="1:2" s="7" customFormat="1" ht="14.1" customHeight="1">
      <c r="A125" s="45"/>
      <c r="B125" s="45"/>
    </row>
    <row r="126" spans="1:2" s="7" customFormat="1" ht="14.1" customHeight="1">
      <c r="A126" s="45"/>
      <c r="B126" s="45"/>
    </row>
    <row r="127" spans="1:2" s="6" customFormat="1" ht="14.1" customHeight="1">
      <c r="A127" s="45"/>
      <c r="B127" s="45"/>
    </row>
    <row r="128" spans="1:2" s="6" customFormat="1" ht="14.1" customHeight="1">
      <c r="A128" s="45"/>
      <c r="B128" s="45"/>
    </row>
    <row r="129" spans="1:9" s="6" customFormat="1" ht="14.1" customHeight="1">
      <c r="A129" s="45"/>
      <c r="B129" s="45"/>
    </row>
    <row r="130" spans="1:9" s="6" customFormat="1" ht="14.1" customHeight="1">
      <c r="A130" s="45"/>
      <c r="B130" s="45"/>
    </row>
    <row r="131" spans="1:9" s="6" customFormat="1" ht="14.1" customHeight="1">
      <c r="A131" s="46"/>
      <c r="B131" s="46"/>
    </row>
    <row r="132" spans="1:9" s="6" customFormat="1" ht="14.1" customHeight="1">
      <c r="A132" s="46"/>
      <c r="B132" s="46"/>
    </row>
    <row r="133" spans="1:9" s="6" customFormat="1" ht="14.1" customHeight="1">
      <c r="A133" s="46"/>
      <c r="B133" s="46"/>
    </row>
    <row r="134" spans="1:9" s="6" customFormat="1" ht="14.1" customHeight="1">
      <c r="A134" s="46"/>
      <c r="B134" s="46"/>
    </row>
    <row r="135" spans="1:9" s="6" customFormat="1" ht="14.1" customHeight="1">
      <c r="A135" s="46"/>
      <c r="B135" s="46"/>
    </row>
    <row r="136" spans="1:9" s="6" customFormat="1" ht="14.1" customHeight="1">
      <c r="A136" s="45"/>
      <c r="B136" s="45"/>
    </row>
    <row r="137" spans="1:9" s="6" customFormat="1" ht="14.1" customHeight="1">
      <c r="A137" s="45"/>
      <c r="B137" s="45"/>
    </row>
    <row r="138" spans="1:9" s="6" customFormat="1" ht="14.1" customHeight="1">
      <c r="A138" s="45"/>
      <c r="B138" s="45"/>
    </row>
    <row r="139" spans="1:9" s="6" customFormat="1" ht="14.1" customHeight="1">
      <c r="A139" s="46"/>
      <c r="B139" s="46"/>
    </row>
    <row r="140" spans="1:9" s="6" customFormat="1" ht="14.1" customHeight="1">
      <c r="A140" s="46"/>
      <c r="B140" s="46"/>
    </row>
    <row r="141" spans="1:9" s="6" customFormat="1" ht="14.1" customHeight="1">
      <c r="A141" s="42"/>
      <c r="B141" s="42"/>
    </row>
    <row r="142" spans="1:9" s="6" customFormat="1" ht="14.1" customHeight="1">
      <c r="A142" s="42"/>
      <c r="B142" s="42"/>
    </row>
    <row r="143" spans="1:9" s="6" customFormat="1" ht="14.1" customHeight="1">
      <c r="A143" s="14"/>
      <c r="B143" s="14"/>
    </row>
    <row r="144" spans="1:9" ht="14.1" customHeight="1">
      <c r="I144" s="244"/>
    </row>
    <row r="145" spans="9:9" ht="14.1" customHeight="1">
      <c r="I145" s="244"/>
    </row>
    <row r="146" spans="9:9" ht="14.1" customHeight="1">
      <c r="I146" s="244"/>
    </row>
    <row r="147" spans="9:9" ht="14.1" customHeight="1">
      <c r="I147" s="244"/>
    </row>
    <row r="148" spans="9:9" ht="14.1" customHeight="1">
      <c r="I148" s="244"/>
    </row>
    <row r="149" spans="9:9" ht="14.1" customHeight="1">
      <c r="I149" s="244"/>
    </row>
    <row r="150" spans="9:9" ht="14.1" customHeight="1">
      <c r="I150" s="244"/>
    </row>
    <row r="151" spans="9:9" ht="14.1" customHeight="1">
      <c r="I151" s="244"/>
    </row>
    <row r="152" spans="9:9" ht="14.1" customHeight="1">
      <c r="I152" s="244"/>
    </row>
    <row r="153" spans="9:9" ht="14.1" customHeight="1">
      <c r="I153" s="244"/>
    </row>
    <row r="154" spans="9:9" ht="14.1" customHeight="1">
      <c r="I154" s="244"/>
    </row>
    <row r="155" spans="9:9" ht="14.1" customHeight="1">
      <c r="I155" s="244"/>
    </row>
    <row r="156" spans="9:9" ht="14.1" customHeight="1">
      <c r="I156" s="244"/>
    </row>
    <row r="157" spans="9:9" ht="14.1" customHeight="1">
      <c r="I157" s="244"/>
    </row>
    <row r="158" spans="9:9" ht="14.1" customHeight="1">
      <c r="I158" s="244"/>
    </row>
    <row r="159" spans="9:9" ht="14.1" customHeight="1">
      <c r="I159" s="244"/>
    </row>
    <row r="160" spans="9:9" ht="14.1" customHeight="1">
      <c r="I160" s="244"/>
    </row>
    <row r="161" spans="9:9" ht="14.1" customHeight="1">
      <c r="I161" s="244"/>
    </row>
    <row r="162" spans="9:9" ht="14.1" customHeight="1">
      <c r="I162" s="244"/>
    </row>
    <row r="163" spans="9:9" ht="14.1" customHeight="1">
      <c r="I163" s="244"/>
    </row>
    <row r="164" spans="9:9" ht="14.1" customHeight="1">
      <c r="I164" s="244"/>
    </row>
    <row r="165" spans="9:9" ht="14.1" customHeight="1">
      <c r="I165" s="244"/>
    </row>
  </sheetData>
  <pageMargins left="0.59055118110236227" right="0.59055118110236227" top="0.59055118110236227" bottom="0.59055118110236227" header="0.51181102362204722" footer="0.51181102362204722"/>
  <pageSetup paperSize="9" scale="33" fitToHeight="2" orientation="portrait" horizontalDpi="1200" verticalDpi="1200" r:id="rId1"/>
  <headerFooter alignWithMargins="0"/>
  <rowBreaks count="1" manualBreakCount="1">
    <brk id="65" max="8" man="1"/>
  </rowBreaks>
  <ignoredErrors>
    <ignoredError sqref="H8:H9 H45 H8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8</vt:i4>
      </vt:variant>
    </vt:vector>
  </HeadingPairs>
  <TitlesOfParts>
    <vt:vector size="14" baseType="lpstr">
      <vt:lpstr>Eredm. folytatódó</vt:lpstr>
      <vt:lpstr>Mérleg</vt:lpstr>
      <vt:lpstr>CF_hun</vt:lpstr>
      <vt:lpstr>Szegmensek</vt:lpstr>
      <vt:lpstr>negyedéves KPI-k</vt:lpstr>
      <vt:lpstr>kumulált KPI-k</vt:lpstr>
      <vt:lpstr>CF_hun!Nyomtatási_cím</vt:lpstr>
      <vt:lpstr>Mérleg!Nyomtatási_cím</vt:lpstr>
      <vt:lpstr>CF_hun!Nyomtatási_terület</vt:lpstr>
      <vt:lpstr>'Eredm. folytatódó'!Nyomtatási_terület</vt:lpstr>
      <vt:lpstr>'kumulált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Pattogató Péter</cp:lastModifiedBy>
  <cp:lastPrinted>2017-11-07T15:22:13Z</cp:lastPrinted>
  <dcterms:created xsi:type="dcterms:W3CDTF">2011-11-09T16:57:31Z</dcterms:created>
  <dcterms:modified xsi:type="dcterms:W3CDTF">2018-02-22T09:41:48Z</dcterms:modified>
</cp:coreProperties>
</file>